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<sst xmlns="http://schemas.openxmlformats.org/spreadsheetml/2006/main" count="342" uniqueCount="221">
  <si>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</si>
  <si>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</si>
  <si>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</si>
  <si>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</si>
  <si>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</si>
  <si>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</si>
  <si>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</si>
  <si>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</si>
  <si>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</si>
  <si>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</si>
  <si>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</si>
  <si>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</si>
  <si>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</si>
  <si>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</si>
  <si>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</si>
  <si>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</si>
  <si>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</si>
  <si>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</si>
  <si>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</si>
  <si>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</si>
  <si>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</si>
  <si>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</si>
  <si>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</si>
  <si>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</si>
  <si>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</si>
  <si>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</si>
  <si>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</si>
  <si>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</si>
  <si>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</si>
  <si>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</si>
  <si>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</si>
  <si>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</si>
  <si>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</si>
  <si>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</si>
  <si>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</si>
  <si>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</si>
  <si>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</si>
  <si>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</si>
  <si>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</si>
  <si>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</si>
  <si>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</si>
  <si>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</si>
  <si>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</si>
  <si>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</si>
  <si>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</si>
  <si>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</si>
  <si>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</si>
  <si>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</si>
  <si>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</si>
  <si>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</si>
  <si>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</si>
  <si>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</si>
  <si>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</si>
  <si>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</si>
  <si>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</si>
  <si>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</si>
  <si>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</si>
  <si>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</si>
  <si>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</si>
  <si>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</si>
  <si>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</si>
  <si>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</si>
  <si>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</si>
  <si>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</si>
  <si>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</si>
  <si>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</si>
  <si>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</si>
  <si>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</si>
  <si>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</si>
  <si>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</si>
  <si>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</si>
  <si>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</si>
  <si>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</si>
  <si>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</si>
  <si>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</si>
  <si>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</si>
  <si>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</si>
  <si>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</si>
  <si>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</si>
  <si>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</si>
  <si>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</si>
  <si>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</si>
  <si>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</si>
  <si>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</si>
  <si>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</si>
  <si>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</si>
  <si>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</si>
  <si>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</si>
  <si>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</si>
  <si>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</si>
  <si>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</si>
  <si>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</si>
  <si>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</si>
  <si>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</si>
  <si>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</si>
  <si>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</si>
  <si>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</si>
  <si>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</si>
  <si>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</si>
  <si>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</si>
  <si>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</si>
  <si>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</si>
  <si>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</si>
  <si>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</si>
  <si>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</si>
  <si>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</si>
  <si>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</si>
  <si>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</si>
  <si>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</si>
  <si>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</si>
  <si>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</si>
  <si>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</si>
  <si>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</si>
  <si>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</si>
  <si>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</si>
  <si>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</si>
  <si>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</si>
  <si>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</si>
  <si>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</si>
  <si>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</si>
  <si>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</si>
  <si>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</si>
  <si>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</si>
  <si>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</si>
  <si>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650 0113 5310200690 851 290</t>
  </si>
  <si>
    <t>650 0113 5310200690 853 290</t>
  </si>
  <si>
    <t>650 0113 5310202400 122 212</t>
  </si>
  <si>
    <t>650 0113 5310202400 129 213</t>
  </si>
  <si>
    <t>650 0113 5310202400 244 290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</si>
  <si>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</si>
  <si>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</si>
  <si>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</si>
  <si>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</si>
  <si>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</si>
  <si>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</si>
  <si>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</si>
  <si>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</si>
  <si>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</si>
  <si>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</si>
  <si>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</si>
  <si>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</si>
  <si>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</si>
  <si>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</si>
  <si>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</si>
  <si>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</si>
  <si>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</si>
  <si>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</si>
  <si>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0707 5Б00120611 244 222</t>
  </si>
  <si>
    <t>650 0707 5Б00120611 244 290</t>
  </si>
  <si>
    <t>650 0707 5Б00120611 244 340</t>
  </si>
  <si>
    <t>650 1001 4050071601 312 263</t>
  </si>
  <si>
    <t>650 1003 4050071699 313 262</t>
  </si>
  <si>
    <t>650 1102 5А00120639 244 222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</si>
  <si>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</si>
  <si>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</si>
  <si>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</si>
  <si>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</si>
  <si>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</si>
  <si>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</si>
  <si>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</si>
  <si>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</si>
  <si>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</si>
  <si>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</si>
  <si>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</si>
  <si>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</si>
  <si>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</si>
  <si>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</si>
  <si>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</si>
  <si>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</si>
  <si>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</si>
  <si>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</si>
  <si>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650 0309 5510300690 244 340</t>
  </si>
  <si>
    <t>650 0503 5700520829 244 225</t>
  </si>
  <si>
    <t>650 0113 5310202400 350 290</t>
  </si>
  <si>
    <t>650 0104 5310102040 244 226</t>
  </si>
  <si>
    <t>650 0104 5310102040 853 290</t>
  </si>
  <si>
    <t>650 0104 5310202400 244 226</t>
  </si>
  <si>
    <t>650 0113 4050000690 831 290</t>
  </si>
  <si>
    <t>650 0113 5310200690 244 340</t>
  </si>
  <si>
    <t>650 0113 5310200790 244 221</t>
  </si>
  <si>
    <t>650 0113 5310200790 244 290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</si>
  <si>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</si>
  <si>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</si>
  <si>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</si>
  <si>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</si>
  <si>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</si>
  <si>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</si>
  <si>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</si>
  <si>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</si>
  <si>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</si>
  <si>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</si>
  <si>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</si>
  <si>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</si>
  <si>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650 0801 5200100590 244 290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</si>
  <si>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</si>
  <si>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</si>
  <si>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</si>
  <si>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</si>
  <si>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</si>
  <si>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</si>
  <si>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</si>
  <si>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</si>
  <si>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</si>
  <si>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</si>
  <si>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</si>
  <si>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</si>
  <si>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</si>
  <si>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</si>
  <si>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</si>
  <si>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</si>
  <si>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</si>
  <si>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</si>
  <si>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</si>
  <si>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r>
      <t xml:space="preserve">на  1 </t>
    </r>
    <r>
      <rPr>
        <u val="single"/>
        <sz val="8"/>
        <rFont val="Arial"/>
        <family val="2"/>
      </rPr>
      <t xml:space="preserve">    апреля     </t>
    </r>
    <r>
      <rPr>
        <sz val="8"/>
        <rFont val="Arial"/>
        <family val="2"/>
      </rPr>
      <t xml:space="preserve">  2017 г.</t>
    </r>
  </si>
  <si>
    <t>01.04.2017.</t>
  </si>
  <si>
    <t>650 0113 4050000690 853 290</t>
  </si>
  <si>
    <t>Бахметова Л.А.</t>
  </si>
  <si>
    <t>Кожина Н.Ю.</t>
  </si>
  <si>
    <r>
      <t>"</t>
    </r>
    <r>
      <rPr>
        <u val="single"/>
        <sz val="8"/>
        <rFont val="Arial"/>
        <family val="2"/>
      </rPr>
      <t xml:space="preserve">  06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апреля  </t>
    </r>
    <r>
      <rPr>
        <sz val="8"/>
        <rFont val="Arial"/>
        <family val="2"/>
      </rPr>
      <t xml:space="preserve">  2017  г.</t>
    </r>
  </si>
  <si>
    <t xml:space="preserve">Главный бухгалтер  ________________   </t>
  </si>
  <si>
    <t>-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</si>
</sst>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0" fontId="6" fillId="0" borderId="22" xfId="0" applyNumberFormat="1" applyFont="1" applyBorder="1" applyAlignment="1">
      <alignment horizontal="right" shrinkToFit="1"/>
    </xf>
    <xf numFmtId="180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0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80" fontId="6" fillId="0" borderId="29" xfId="0" applyNumberFormat="1" applyFont="1" applyBorder="1" applyAlignment="1">
      <alignment horizontal="right" shrinkToFit="1"/>
    </xf>
    <xf numFmtId="0" fontId="6" fillId="0" borderId="25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6" fontId="6" fillId="0" borderId="18" xfId="53" applyNumberFormat="1" applyFont="1" applyFill="1" applyBorder="1" applyAlignment="1" applyProtection="1">
      <alignment/>
      <protection hidden="1"/>
    </xf>
    <xf numFmtId="180" fontId="6" fillId="0" borderId="25" xfId="0" applyNumberFormat="1" applyFont="1" applyFill="1" applyBorder="1" applyAlignment="1">
      <alignment horizontal="right" shrinkToFit="1"/>
    </xf>
    <xf numFmtId="49" fontId="9" fillId="33" borderId="31" xfId="0" applyNumberFormat="1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right" shrinkToFit="1"/>
    </xf>
    <xf numFmtId="180" fontId="6" fillId="0" borderId="35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wrapText="1"/>
    </xf>
    <xf numFmtId="180" fontId="6" fillId="0" borderId="22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1" fontId="6" fillId="0" borderId="29" xfId="0" applyNumberFormat="1" applyFont="1" applyBorder="1" applyAlignment="1">
      <alignment horizontal="center"/>
    </xf>
    <xf numFmtId="180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0" fontId="6" fillId="0" borderId="34" xfId="0" applyNumberFormat="1" applyFont="1" applyBorder="1" applyAlignment="1">
      <alignment horizontal="center"/>
    </xf>
    <xf numFmtId="181" fontId="6" fillId="0" borderId="43" xfId="0" applyNumberFormat="1" applyFont="1" applyBorder="1" applyAlignment="1">
      <alignment horizontal="center"/>
    </xf>
    <xf numFmtId="180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86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0" fontId="12" fillId="0" borderId="22" xfId="0" applyNumberFormat="1" applyFont="1" applyBorder="1" applyAlignment="1">
      <alignment horizontal="right" shrinkToFit="1"/>
    </xf>
    <xf numFmtId="180" fontId="12" fillId="0" borderId="29" xfId="0" applyNumberFormat="1" applyFont="1" applyFill="1" applyBorder="1" applyAlignment="1">
      <alignment horizontal="right" shrinkToFit="1"/>
    </xf>
    <xf numFmtId="180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0" fontId="12" fillId="0" borderId="30" xfId="0" applyNumberFormat="1" applyFont="1" applyBorder="1" applyAlignment="1">
      <alignment horizontal="right" shrinkToFit="1"/>
    </xf>
    <xf numFmtId="180" fontId="12" fillId="0" borderId="18" xfId="0" applyNumberFormat="1" applyFont="1" applyFill="1" applyBorder="1" applyAlignment="1">
      <alignment horizontal="right" shrinkToFit="1"/>
    </xf>
    <xf numFmtId="180" fontId="12" fillId="0" borderId="25" xfId="0" applyNumberFormat="1" applyFont="1" applyBorder="1" applyAlignment="1">
      <alignment horizontal="right" shrinkToFit="1"/>
    </xf>
    <xf numFmtId="49" fontId="13" fillId="34" borderId="31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49" fontId="12" fillId="33" borderId="46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right" vertical="center" wrapText="1"/>
    </xf>
    <xf numFmtId="180" fontId="12" fillId="0" borderId="25" xfId="0" applyNumberFormat="1" applyFont="1" applyBorder="1" applyAlignment="1">
      <alignment horizontal="right" vertical="center" shrinkToFit="1"/>
    </xf>
    <xf numFmtId="49" fontId="12" fillId="33" borderId="27" xfId="0" applyNumberFormat="1" applyFont="1" applyFill="1" applyBorder="1" applyAlignment="1">
      <alignment horizontal="center" vertical="center" wrapText="1"/>
    </xf>
    <xf numFmtId="4" fontId="12" fillId="33" borderId="47" xfId="0" applyNumberFormat="1" applyFont="1" applyFill="1" applyBorder="1" applyAlignment="1">
      <alignment horizontal="right" vertical="center" wrapText="1"/>
    </xf>
    <xf numFmtId="0" fontId="13" fillId="34" borderId="31" xfId="0" applyNumberFormat="1" applyFont="1" applyFill="1" applyBorder="1" applyAlignment="1">
      <alignment horizontal="left" vertical="center" wrapText="1"/>
    </xf>
    <xf numFmtId="4" fontId="12" fillId="33" borderId="31" xfId="0" applyNumberFormat="1" applyFont="1" applyFill="1" applyBorder="1" applyAlignment="1">
      <alignment horizontal="right" vertical="center" wrapText="1"/>
    </xf>
    <xf numFmtId="180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center" vertical="center" wrapText="1"/>
    </xf>
    <xf numFmtId="49" fontId="13" fillId="33" borderId="47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179" fontId="13" fillId="0" borderId="31" xfId="0" applyNumberFormat="1" applyFont="1" applyFill="1" applyBorder="1" applyAlignment="1">
      <alignment horizontal="right" vertical="center" wrapText="1"/>
    </xf>
    <xf numFmtId="49" fontId="13" fillId="34" borderId="36" xfId="0" applyNumberFormat="1" applyFont="1" applyFill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left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180" fontId="12" fillId="0" borderId="44" xfId="0" applyNumberFormat="1" applyFont="1" applyBorder="1" applyAlignment="1">
      <alignment horizontal="right" vertical="center" shrinkToFi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4" fontId="13" fillId="0" borderId="47" xfId="0" applyNumberFormat="1" applyFont="1" applyFill="1" applyBorder="1" applyAlignment="1">
      <alignment horizontal="right" vertical="center" wrapText="1"/>
    </xf>
    <xf numFmtId="179" fontId="13" fillId="0" borderId="47" xfId="0" applyNumberFormat="1" applyFont="1" applyFill="1" applyBorder="1" applyAlignment="1">
      <alignment horizontal="right" vertical="center" wrapText="1"/>
    </xf>
    <xf numFmtId="179" fontId="13" fillId="0" borderId="36" xfId="0" applyNumberFormat="1" applyFont="1" applyFill="1" applyBorder="1" applyAlignment="1">
      <alignment horizontal="right" vertical="center" wrapText="1"/>
    </xf>
    <xf numFmtId="180" fontId="6" fillId="0" borderId="29" xfId="0" applyNumberFormat="1" applyFont="1" applyFill="1" applyBorder="1" applyAlignment="1">
      <alignment horizontal="right" shrinkToFit="1"/>
    </xf>
    <xf numFmtId="180" fontId="6" fillId="0" borderId="43" xfId="0" applyNumberFormat="1" applyFont="1" applyFill="1" applyBorder="1" applyAlignment="1">
      <alignment horizontal="right" shrinkToFit="1"/>
    </xf>
    <xf numFmtId="0" fontId="6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37" sqref="A37:IV39"/>
    </sheetView>
  </sheetViews>
  <sheetFormatPr defaultColWidth="9.00390625" defaultRowHeight="12.75"/>
  <cols>
    <col min="1" max="1" width="59.2539062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67"/>
      <c r="B2" s="167"/>
      <c r="C2" s="167"/>
      <c r="D2" s="167"/>
      <c r="E2" s="167"/>
    </row>
    <row r="3" spans="1:6" ht="15.75" thickBot="1">
      <c r="A3" s="167" t="s">
        <v>47</v>
      </c>
      <c r="B3" s="167"/>
      <c r="C3" s="167"/>
      <c r="D3" s="167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69" t="s">
        <v>213</v>
      </c>
      <c r="B5" s="169"/>
      <c r="C5" s="169"/>
      <c r="D5" s="169"/>
      <c r="E5" s="12" t="s">
        <v>29</v>
      </c>
      <c r="F5" s="13" t="s">
        <v>214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68" t="s">
        <v>68</v>
      </c>
      <c r="C7" s="168"/>
      <c r="D7" s="168"/>
      <c r="E7" s="12" t="s">
        <v>33</v>
      </c>
      <c r="F7" s="13"/>
    </row>
    <row r="8" spans="1:6" ht="12.75" customHeight="1">
      <c r="A8" s="14" t="s">
        <v>43</v>
      </c>
      <c r="B8" s="166" t="s">
        <v>69</v>
      </c>
      <c r="C8" s="166"/>
      <c r="D8" s="166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4" t="s">
        <v>7</v>
      </c>
      <c r="B13" s="115" t="s">
        <v>12</v>
      </c>
      <c r="C13" s="114" t="s">
        <v>39</v>
      </c>
      <c r="D13" s="116" t="s">
        <v>36</v>
      </c>
      <c r="E13" s="117"/>
      <c r="F13" s="116" t="s">
        <v>4</v>
      </c>
    </row>
    <row r="14" spans="1:6" ht="9.75" customHeight="1">
      <c r="A14" s="118"/>
      <c r="B14" s="115" t="s">
        <v>13</v>
      </c>
      <c r="C14" s="114" t="s">
        <v>34</v>
      </c>
      <c r="D14" s="116" t="s">
        <v>50</v>
      </c>
      <c r="E14" s="119" t="s">
        <v>28</v>
      </c>
      <c r="F14" s="116" t="s">
        <v>5</v>
      </c>
    </row>
    <row r="15" spans="1:6" ht="9.75" customHeight="1">
      <c r="A15" s="118"/>
      <c r="B15" s="114" t="s">
        <v>14</v>
      </c>
      <c r="C15" s="114" t="s">
        <v>35</v>
      </c>
      <c r="D15" s="116" t="s">
        <v>5</v>
      </c>
      <c r="E15" s="119"/>
      <c r="F15" s="116"/>
    </row>
    <row r="16" spans="1:6" ht="3" customHeight="1">
      <c r="A16" s="120"/>
      <c r="B16" s="121"/>
      <c r="C16" s="121"/>
      <c r="D16" s="122"/>
      <c r="E16" s="123"/>
      <c r="F16" s="122"/>
    </row>
    <row r="17" spans="1:6" ht="9.75" customHeight="1" thickBot="1">
      <c r="A17" s="124">
        <v>1</v>
      </c>
      <c r="B17" s="125">
        <v>2</v>
      </c>
      <c r="C17" s="125">
        <v>3</v>
      </c>
      <c r="D17" s="126" t="s">
        <v>2</v>
      </c>
      <c r="E17" s="127" t="s">
        <v>3</v>
      </c>
      <c r="F17" s="126" t="s">
        <v>9</v>
      </c>
    </row>
    <row r="18" spans="1:6" ht="15.75" customHeight="1">
      <c r="A18" s="128" t="s">
        <v>51</v>
      </c>
      <c r="B18" s="129" t="s">
        <v>16</v>
      </c>
      <c r="C18" s="130" t="s">
        <v>26</v>
      </c>
      <c r="D18" s="131">
        <f>SUM(D19:D36)</f>
        <v>39570985.66</v>
      </c>
      <c r="E18" s="132">
        <f>SUM(E19:E36)</f>
        <v>8593764.49</v>
      </c>
      <c r="F18" s="133">
        <f aca="true" t="shared" si="0" ref="F18:F28">D18-E18</f>
        <v>30977221.169999994</v>
      </c>
    </row>
    <row r="19" spans="1:6" ht="15.75" customHeight="1">
      <c r="A19" s="134" t="s">
        <v>8</v>
      </c>
      <c r="B19" s="135"/>
      <c r="C19" s="136"/>
      <c r="D19" s="137"/>
      <c r="E19" s="138"/>
      <c r="F19" s="139">
        <f t="shared" si="0"/>
        <v>0</v>
      </c>
    </row>
    <row r="20" spans="1:6" ht="59.25" customHeight="1">
      <c r="A20" s="140" t="s">
        <v>196</v>
      </c>
      <c r="B20" s="141"/>
      <c r="C20" s="145" t="s">
        <v>197</v>
      </c>
      <c r="D20" s="146">
        <v>1139523</v>
      </c>
      <c r="E20" s="161">
        <v>241989.07</v>
      </c>
      <c r="F20" s="144">
        <f t="shared" si="0"/>
        <v>897533.9299999999</v>
      </c>
    </row>
    <row r="21" spans="1:6" ht="69" customHeight="1">
      <c r="A21" s="109" t="s">
        <v>200</v>
      </c>
      <c r="B21" s="141"/>
      <c r="C21" s="145" t="s">
        <v>198</v>
      </c>
      <c r="D21" s="146">
        <v>34531</v>
      </c>
      <c r="E21" s="161">
        <v>2418.61</v>
      </c>
      <c r="F21" s="144">
        <f t="shared" si="0"/>
        <v>32112.39</v>
      </c>
    </row>
    <row r="22" spans="1:6" ht="56.25" customHeight="1">
      <c r="A22" s="109" t="s">
        <v>201</v>
      </c>
      <c r="B22" s="141"/>
      <c r="C22" s="145" t="s">
        <v>199</v>
      </c>
      <c r="D22" s="146">
        <v>2279046</v>
      </c>
      <c r="E22" s="161">
        <v>450651.25</v>
      </c>
      <c r="F22" s="144">
        <f>D22-E22</f>
        <v>1828394.75</v>
      </c>
    </row>
    <row r="23" spans="1:6" ht="56.25" customHeight="1">
      <c r="A23" s="109" t="s">
        <v>210</v>
      </c>
      <c r="B23" s="141"/>
      <c r="C23" s="145" t="s">
        <v>211</v>
      </c>
      <c r="D23" s="146">
        <v>0</v>
      </c>
      <c r="E23" s="161">
        <v>-44386.73</v>
      </c>
      <c r="F23" s="144">
        <f>D23-E23</f>
        <v>44386.73</v>
      </c>
    </row>
    <row r="24" spans="1:6" ht="57.75" customHeight="1">
      <c r="A24" s="147" t="s">
        <v>86</v>
      </c>
      <c r="B24" s="141"/>
      <c r="C24" s="142" t="s">
        <v>65</v>
      </c>
      <c r="D24" s="148">
        <v>1510500</v>
      </c>
      <c r="E24" s="143">
        <v>295904.88</v>
      </c>
      <c r="F24" s="149">
        <f t="shared" si="0"/>
        <v>1214595.12</v>
      </c>
    </row>
    <row r="25" spans="1:6" ht="42" customHeight="1">
      <c r="A25" s="140" t="s">
        <v>62</v>
      </c>
      <c r="B25" s="141"/>
      <c r="C25" s="145" t="s">
        <v>66</v>
      </c>
      <c r="D25" s="146">
        <v>0</v>
      </c>
      <c r="E25" s="161">
        <v>9735.8</v>
      </c>
      <c r="F25" s="144">
        <f>D25-E25</f>
        <v>-9735.8</v>
      </c>
    </row>
    <row r="26" spans="1:6" ht="42" customHeight="1">
      <c r="A26" s="140" t="s">
        <v>104</v>
      </c>
      <c r="B26" s="141"/>
      <c r="C26" s="150" t="s">
        <v>67</v>
      </c>
      <c r="D26" s="148">
        <v>101000</v>
      </c>
      <c r="E26" s="154">
        <v>2833.5</v>
      </c>
      <c r="F26" s="144">
        <f t="shared" si="0"/>
        <v>98166.5</v>
      </c>
    </row>
    <row r="27" spans="1:6" ht="34.5" customHeight="1">
      <c r="A27" s="140" t="s">
        <v>105</v>
      </c>
      <c r="B27" s="141"/>
      <c r="C27" s="150" t="s">
        <v>95</v>
      </c>
      <c r="D27" s="148">
        <v>29000</v>
      </c>
      <c r="E27" s="154">
        <v>3843</v>
      </c>
      <c r="F27" s="144">
        <f t="shared" si="0"/>
        <v>25157</v>
      </c>
    </row>
    <row r="28" spans="1:6" ht="34.5" customHeight="1">
      <c r="A28" s="140" t="s">
        <v>106</v>
      </c>
      <c r="B28" s="141"/>
      <c r="C28" s="150" t="s">
        <v>96</v>
      </c>
      <c r="D28" s="148">
        <v>34000</v>
      </c>
      <c r="E28" s="143">
        <v>698.19</v>
      </c>
      <c r="F28" s="144">
        <f t="shared" si="0"/>
        <v>33301.81</v>
      </c>
    </row>
    <row r="29" spans="1:6" ht="56.25" customHeight="1">
      <c r="A29" s="151" t="s">
        <v>61</v>
      </c>
      <c r="B29" s="152"/>
      <c r="C29" s="153" t="s">
        <v>63</v>
      </c>
      <c r="D29" s="146">
        <v>10000</v>
      </c>
      <c r="E29" s="162">
        <v>900</v>
      </c>
      <c r="F29" s="144">
        <f aca="true" t="shared" si="1" ref="F29:F36">D29-E29</f>
        <v>9100</v>
      </c>
    </row>
    <row r="30" spans="1:6" ht="20.25" customHeight="1">
      <c r="A30" s="140" t="s">
        <v>97</v>
      </c>
      <c r="B30" s="135"/>
      <c r="C30" s="150" t="s">
        <v>64</v>
      </c>
      <c r="D30" s="154">
        <v>15000</v>
      </c>
      <c r="E30" s="154">
        <v>16999.92</v>
      </c>
      <c r="F30" s="144">
        <f t="shared" si="1"/>
        <v>-1999.9199999999983</v>
      </c>
    </row>
    <row r="31" spans="1:6" ht="31.5" customHeight="1">
      <c r="A31" s="140" t="s">
        <v>98</v>
      </c>
      <c r="B31" s="141"/>
      <c r="C31" s="150" t="s">
        <v>202</v>
      </c>
      <c r="D31" s="148">
        <v>21439400</v>
      </c>
      <c r="E31" s="143">
        <v>4287884</v>
      </c>
      <c r="F31" s="144">
        <f t="shared" si="1"/>
        <v>17151516</v>
      </c>
    </row>
    <row r="32" spans="1:6" ht="30.75" customHeight="1">
      <c r="A32" s="140" t="s">
        <v>99</v>
      </c>
      <c r="B32" s="141"/>
      <c r="C32" s="150" t="s">
        <v>203</v>
      </c>
      <c r="D32" s="148">
        <v>6200800</v>
      </c>
      <c r="E32" s="143">
        <v>1240160</v>
      </c>
      <c r="F32" s="144">
        <f t="shared" si="1"/>
        <v>4960640</v>
      </c>
    </row>
    <row r="33" spans="1:6" ht="42" customHeight="1">
      <c r="A33" s="140" t="s">
        <v>101</v>
      </c>
      <c r="B33" s="141"/>
      <c r="C33" s="142" t="s">
        <v>204</v>
      </c>
      <c r="D33" s="148">
        <v>189200</v>
      </c>
      <c r="E33" s="154">
        <v>47300</v>
      </c>
      <c r="F33" s="144">
        <f t="shared" si="1"/>
        <v>141900</v>
      </c>
    </row>
    <row r="34" spans="1:6" ht="30" customHeight="1">
      <c r="A34" s="140" t="s">
        <v>100</v>
      </c>
      <c r="B34" s="141"/>
      <c r="C34" s="150" t="s">
        <v>205</v>
      </c>
      <c r="D34" s="148">
        <v>16988</v>
      </c>
      <c r="E34" s="154">
        <v>8494</v>
      </c>
      <c r="F34" s="144">
        <f>D34-E34</f>
        <v>8494</v>
      </c>
    </row>
    <row r="35" spans="1:6" ht="56.25" customHeight="1">
      <c r="A35" s="140" t="s">
        <v>102</v>
      </c>
      <c r="B35" s="141"/>
      <c r="C35" s="142" t="s">
        <v>206</v>
      </c>
      <c r="D35" s="148">
        <v>647616</v>
      </c>
      <c r="E35" s="154">
        <v>161904</v>
      </c>
      <c r="F35" s="144">
        <f t="shared" si="1"/>
        <v>485712</v>
      </c>
    </row>
    <row r="36" spans="1:6" ht="33" customHeight="1" thickBot="1">
      <c r="A36" s="155" t="s">
        <v>103</v>
      </c>
      <c r="B36" s="156"/>
      <c r="C36" s="157" t="s">
        <v>207</v>
      </c>
      <c r="D36" s="158">
        <f>5321681.66+602700</f>
        <v>5924381.66</v>
      </c>
      <c r="E36" s="163">
        <v>1866435</v>
      </c>
      <c r="F36" s="159">
        <f t="shared" si="1"/>
        <v>4057946.66</v>
      </c>
    </row>
    <row r="37" spans="1:6" ht="12.75">
      <c r="A37" s="110"/>
      <c r="B37" s="110"/>
      <c r="C37" s="110"/>
      <c r="D37" s="111"/>
      <c r="E37" s="112"/>
      <c r="F37" s="113"/>
    </row>
    <row r="38" spans="1:6" ht="12.75">
      <c r="A38" s="110"/>
      <c r="B38" s="110"/>
      <c r="C38" s="110"/>
      <c r="D38" s="111"/>
      <c r="E38" s="112"/>
      <c r="F38" s="113"/>
    </row>
    <row r="39" spans="1:6" ht="12.75">
      <c r="A39" s="110"/>
      <c r="B39" s="110"/>
      <c r="C39" s="110"/>
      <c r="D39" s="111"/>
      <c r="E39" s="112"/>
      <c r="F39" s="113"/>
    </row>
    <row r="40" spans="1:6" ht="12.75">
      <c r="A40" s="110"/>
      <c r="B40" s="110"/>
      <c r="C40" s="110"/>
      <c r="D40" s="111"/>
      <c r="E40" s="112"/>
      <c r="F40" s="113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984251968503937" right="0.3937007874015748" top="0.7874015748031497" bottom="0.5905511811023623" header="0" footer="0"/>
  <pageSetup fitToHeight="2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31.2539062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58">
        <f>SUM(D12:D105)</f>
        <v>39570985.660000004</v>
      </c>
      <c r="E11" s="164">
        <f>SUM(E12:E105)</f>
        <v>8227774.630000002</v>
      </c>
      <c r="F11" s="42">
        <f>D11-E11</f>
        <v>31343211.03</v>
      </c>
    </row>
    <row r="12" spans="1:6" ht="15.75" customHeight="1">
      <c r="A12" s="59" t="s">
        <v>8</v>
      </c>
      <c r="B12" s="43"/>
      <c r="C12" s="60"/>
      <c r="D12" s="41"/>
      <c r="E12" s="164"/>
      <c r="F12" s="44"/>
    </row>
    <row r="13" spans="1:6" ht="16.5" customHeight="1">
      <c r="A13" s="61" t="s">
        <v>71</v>
      </c>
      <c r="B13" s="43"/>
      <c r="C13" s="62" t="s">
        <v>107</v>
      </c>
      <c r="D13" s="63">
        <v>1403434</v>
      </c>
      <c r="E13" s="63">
        <v>386579.21</v>
      </c>
      <c r="F13" s="44">
        <f aca="true" t="shared" si="0" ref="F13:F35">D13-E13</f>
        <v>1016854.79</v>
      </c>
    </row>
    <row r="14" spans="1:6" ht="16.5" customHeight="1">
      <c r="A14" s="61" t="s">
        <v>72</v>
      </c>
      <c r="B14" s="43"/>
      <c r="C14" s="62" t="s">
        <v>108</v>
      </c>
      <c r="D14" s="63">
        <v>330000</v>
      </c>
      <c r="E14" s="63">
        <v>124538.32</v>
      </c>
      <c r="F14" s="44">
        <f t="shared" si="0"/>
        <v>205461.68</v>
      </c>
    </row>
    <row r="15" spans="1:6" ht="16.5" customHeight="1">
      <c r="A15" s="61" t="s">
        <v>71</v>
      </c>
      <c r="B15" s="43"/>
      <c r="C15" s="62" t="s">
        <v>109</v>
      </c>
      <c r="D15" s="63">
        <v>5063316</v>
      </c>
      <c r="E15" s="63">
        <v>795327.3</v>
      </c>
      <c r="F15" s="44">
        <f t="shared" si="0"/>
        <v>4267988.7</v>
      </c>
    </row>
    <row r="16" spans="1:6" ht="16.5" customHeight="1">
      <c r="A16" s="61" t="s">
        <v>73</v>
      </c>
      <c r="B16" s="43"/>
      <c r="C16" s="62" t="s">
        <v>110</v>
      </c>
      <c r="D16" s="63">
        <v>10000</v>
      </c>
      <c r="E16" s="63">
        <v>0</v>
      </c>
      <c r="F16" s="44">
        <f t="shared" si="0"/>
        <v>10000</v>
      </c>
    </row>
    <row r="17" spans="1:6" ht="16.5" customHeight="1">
      <c r="A17" s="61" t="s">
        <v>72</v>
      </c>
      <c r="B17" s="43"/>
      <c r="C17" s="62" t="s">
        <v>111</v>
      </c>
      <c r="D17" s="63">
        <v>1475950</v>
      </c>
      <c r="E17" s="63">
        <v>270174.73</v>
      </c>
      <c r="F17" s="44">
        <f>D17-E17</f>
        <v>1205775.27</v>
      </c>
    </row>
    <row r="18" spans="1:6" ht="16.5" customHeight="1">
      <c r="A18" s="61" t="s">
        <v>75</v>
      </c>
      <c r="B18" s="43"/>
      <c r="C18" s="62" t="s">
        <v>174</v>
      </c>
      <c r="D18" s="63">
        <v>80000</v>
      </c>
      <c r="E18" s="63">
        <v>0</v>
      </c>
      <c r="F18" s="44">
        <f>D18-E18</f>
        <v>80000</v>
      </c>
    </row>
    <row r="19" spans="1:6" ht="16.5" customHeight="1">
      <c r="A19" s="61" t="s">
        <v>76</v>
      </c>
      <c r="B19" s="43"/>
      <c r="C19" s="62" t="s">
        <v>175</v>
      </c>
      <c r="D19" s="63">
        <v>30000</v>
      </c>
      <c r="E19" s="63">
        <v>6534.97</v>
      </c>
      <c r="F19" s="44">
        <f t="shared" si="0"/>
        <v>23465.03</v>
      </c>
    </row>
    <row r="20" spans="1:6" ht="16.5" customHeight="1">
      <c r="A20" s="61" t="s">
        <v>75</v>
      </c>
      <c r="B20" s="43"/>
      <c r="C20" s="62" t="s">
        <v>176</v>
      </c>
      <c r="D20" s="63">
        <v>30000</v>
      </c>
      <c r="E20" s="63">
        <v>0</v>
      </c>
      <c r="F20" s="44">
        <f t="shared" si="0"/>
        <v>30000</v>
      </c>
    </row>
    <row r="21" spans="1:6" ht="16.5" customHeight="1">
      <c r="A21" s="61" t="s">
        <v>76</v>
      </c>
      <c r="B21" s="43"/>
      <c r="C21" s="62" t="s">
        <v>112</v>
      </c>
      <c r="D21" s="63">
        <v>150000</v>
      </c>
      <c r="E21" s="63">
        <v>0</v>
      </c>
      <c r="F21" s="44">
        <f t="shared" si="0"/>
        <v>150000</v>
      </c>
    </row>
    <row r="22" spans="1:6" ht="16.5" customHeight="1">
      <c r="A22" s="61" t="s">
        <v>76</v>
      </c>
      <c r="B22" s="43"/>
      <c r="C22" s="62" t="s">
        <v>177</v>
      </c>
      <c r="D22" s="63">
        <v>11948.83</v>
      </c>
      <c r="E22" s="63">
        <v>11948.83</v>
      </c>
      <c r="F22" s="44">
        <f>D22-E22</f>
        <v>0</v>
      </c>
    </row>
    <row r="23" spans="1:6" ht="16.5" customHeight="1">
      <c r="A23" s="61" t="s">
        <v>76</v>
      </c>
      <c r="B23" s="43"/>
      <c r="C23" s="62" t="s">
        <v>215</v>
      </c>
      <c r="D23" s="63">
        <v>150000</v>
      </c>
      <c r="E23" s="63">
        <v>0</v>
      </c>
      <c r="F23" s="44">
        <f>D23-E23</f>
        <v>150000</v>
      </c>
    </row>
    <row r="24" spans="1:6" ht="16.5" customHeight="1">
      <c r="A24" s="61" t="s">
        <v>71</v>
      </c>
      <c r="B24" s="43"/>
      <c r="C24" s="62" t="s">
        <v>113</v>
      </c>
      <c r="D24" s="63">
        <v>3572395</v>
      </c>
      <c r="E24" s="63">
        <v>600820.52</v>
      </c>
      <c r="F24" s="44">
        <f t="shared" si="0"/>
        <v>2971574.48</v>
      </c>
    </row>
    <row r="25" spans="1:6" ht="16.5" customHeight="1">
      <c r="A25" s="61" t="s">
        <v>73</v>
      </c>
      <c r="B25" s="43"/>
      <c r="C25" s="62" t="s">
        <v>114</v>
      </c>
      <c r="D25" s="63">
        <v>490500</v>
      </c>
      <c r="E25" s="63">
        <v>40000</v>
      </c>
      <c r="F25" s="44">
        <f t="shared" si="0"/>
        <v>450500</v>
      </c>
    </row>
    <row r="26" spans="1:6" ht="16.5" customHeight="1">
      <c r="A26" s="61" t="s">
        <v>72</v>
      </c>
      <c r="B26" s="43"/>
      <c r="C26" s="62" t="s">
        <v>115</v>
      </c>
      <c r="D26" s="63">
        <v>1133000</v>
      </c>
      <c r="E26" s="63">
        <v>225805.98</v>
      </c>
      <c r="F26" s="44">
        <f t="shared" si="0"/>
        <v>907194.02</v>
      </c>
    </row>
    <row r="27" spans="1:6" ht="16.5" customHeight="1">
      <c r="A27" s="61" t="s">
        <v>80</v>
      </c>
      <c r="B27" s="43"/>
      <c r="C27" s="62" t="s">
        <v>116</v>
      </c>
      <c r="D27" s="63">
        <v>21600</v>
      </c>
      <c r="E27" s="63">
        <v>3599.94</v>
      </c>
      <c r="F27" s="44">
        <f t="shared" si="0"/>
        <v>18000.06</v>
      </c>
    </row>
    <row r="28" spans="1:6" ht="16.5" customHeight="1">
      <c r="A28" s="61" t="s">
        <v>81</v>
      </c>
      <c r="B28" s="43"/>
      <c r="C28" s="62" t="s">
        <v>117</v>
      </c>
      <c r="D28" s="63">
        <v>510000</v>
      </c>
      <c r="E28" s="63">
        <v>159080.73</v>
      </c>
      <c r="F28" s="44">
        <f t="shared" si="0"/>
        <v>350919.27</v>
      </c>
    </row>
    <row r="29" spans="1:6" ht="27" customHeight="1">
      <c r="A29" s="61" t="s">
        <v>78</v>
      </c>
      <c r="B29" s="43"/>
      <c r="C29" s="62" t="s">
        <v>118</v>
      </c>
      <c r="D29" s="63">
        <v>110200</v>
      </c>
      <c r="E29" s="63">
        <v>43304</v>
      </c>
      <c r="F29" s="44">
        <f t="shared" si="0"/>
        <v>66896</v>
      </c>
    </row>
    <row r="30" spans="1:6" ht="16.5" customHeight="1">
      <c r="A30" s="61" t="s">
        <v>75</v>
      </c>
      <c r="B30" s="43"/>
      <c r="C30" s="62" t="s">
        <v>119</v>
      </c>
      <c r="D30" s="63">
        <v>103000</v>
      </c>
      <c r="E30" s="63">
        <v>3284</v>
      </c>
      <c r="F30" s="44">
        <f t="shared" si="0"/>
        <v>99716</v>
      </c>
    </row>
    <row r="31" spans="1:6" ht="16.5" customHeight="1">
      <c r="A31" s="61" t="s">
        <v>76</v>
      </c>
      <c r="B31" s="43"/>
      <c r="C31" s="62" t="s">
        <v>120</v>
      </c>
      <c r="D31" s="63">
        <v>20000</v>
      </c>
      <c r="E31" s="63">
        <v>0</v>
      </c>
      <c r="F31" s="44">
        <f t="shared" si="0"/>
        <v>20000</v>
      </c>
    </row>
    <row r="32" spans="1:6" ht="24" customHeight="1">
      <c r="A32" s="61" t="s">
        <v>77</v>
      </c>
      <c r="B32" s="43"/>
      <c r="C32" s="62" t="s">
        <v>121</v>
      </c>
      <c r="D32" s="63">
        <v>365000</v>
      </c>
      <c r="E32" s="63">
        <v>83415.1</v>
      </c>
      <c r="F32" s="44">
        <f t="shared" si="0"/>
        <v>281584.9</v>
      </c>
    </row>
    <row r="33" spans="1:6" ht="16.5" customHeight="1">
      <c r="A33" s="61" t="s">
        <v>76</v>
      </c>
      <c r="B33" s="43"/>
      <c r="C33" s="62" t="s">
        <v>122</v>
      </c>
      <c r="D33" s="63">
        <v>560</v>
      </c>
      <c r="E33" s="63">
        <v>0</v>
      </c>
      <c r="F33" s="44">
        <f t="shared" si="0"/>
        <v>560</v>
      </c>
    </row>
    <row r="34" spans="1:6" ht="16.5" customHeight="1">
      <c r="A34" s="61" t="s">
        <v>76</v>
      </c>
      <c r="B34" s="43"/>
      <c r="C34" s="62" t="s">
        <v>123</v>
      </c>
      <c r="D34" s="63">
        <v>2178</v>
      </c>
      <c r="E34" s="63">
        <v>0</v>
      </c>
      <c r="F34" s="44">
        <f t="shared" si="0"/>
        <v>2178</v>
      </c>
    </row>
    <row r="35" spans="1:6" ht="24" customHeight="1">
      <c r="A35" s="61" t="s">
        <v>77</v>
      </c>
      <c r="B35" s="43"/>
      <c r="C35" s="62" t="s">
        <v>178</v>
      </c>
      <c r="D35" s="63">
        <v>3051.17</v>
      </c>
      <c r="E35" s="63">
        <v>0</v>
      </c>
      <c r="F35" s="44">
        <f t="shared" si="0"/>
        <v>3051.17</v>
      </c>
    </row>
    <row r="36" spans="1:6" ht="16.5" customHeight="1">
      <c r="A36" s="61" t="s">
        <v>76</v>
      </c>
      <c r="B36" s="43"/>
      <c r="C36" s="62" t="s">
        <v>124</v>
      </c>
      <c r="D36" s="63">
        <v>131</v>
      </c>
      <c r="E36" s="63">
        <v>0</v>
      </c>
      <c r="F36" s="44">
        <f aca="true" t="shared" si="1" ref="F36:F55">D36-E36</f>
        <v>131</v>
      </c>
    </row>
    <row r="37" spans="1:6" ht="16.5" customHeight="1">
      <c r="A37" s="61" t="s">
        <v>76</v>
      </c>
      <c r="B37" s="43"/>
      <c r="C37" s="62" t="s">
        <v>125</v>
      </c>
      <c r="D37" s="63">
        <v>15000</v>
      </c>
      <c r="E37" s="63">
        <v>0</v>
      </c>
      <c r="F37" s="44">
        <f t="shared" si="1"/>
        <v>15000</v>
      </c>
    </row>
    <row r="38" spans="1:6" ht="16.5" customHeight="1">
      <c r="A38" s="61" t="s">
        <v>80</v>
      </c>
      <c r="B38" s="43"/>
      <c r="C38" s="62" t="s">
        <v>179</v>
      </c>
      <c r="D38" s="63">
        <v>3500</v>
      </c>
      <c r="E38" s="63">
        <v>513.96</v>
      </c>
      <c r="F38" s="44">
        <f t="shared" si="1"/>
        <v>2986.04</v>
      </c>
    </row>
    <row r="39" spans="1:6" ht="24" customHeight="1">
      <c r="A39" s="61" t="s">
        <v>78</v>
      </c>
      <c r="B39" s="43"/>
      <c r="C39" s="62" t="s">
        <v>181</v>
      </c>
      <c r="D39" s="63">
        <v>30000</v>
      </c>
      <c r="E39" s="63">
        <v>5700</v>
      </c>
      <c r="F39" s="44">
        <f t="shared" si="1"/>
        <v>24300</v>
      </c>
    </row>
    <row r="40" spans="1:6" ht="16.5" customHeight="1">
      <c r="A40" s="61" t="s">
        <v>76</v>
      </c>
      <c r="B40" s="43"/>
      <c r="C40" s="62" t="s">
        <v>180</v>
      </c>
      <c r="D40" s="63">
        <v>20000</v>
      </c>
      <c r="E40" s="63">
        <v>0</v>
      </c>
      <c r="F40" s="44">
        <f t="shared" si="1"/>
        <v>20000</v>
      </c>
    </row>
    <row r="41" spans="1:6" ht="24" customHeight="1">
      <c r="A41" s="61" t="s">
        <v>77</v>
      </c>
      <c r="B41" s="43"/>
      <c r="C41" s="62" t="s">
        <v>182</v>
      </c>
      <c r="D41" s="63">
        <v>40000</v>
      </c>
      <c r="E41" s="63">
        <v>6336.6</v>
      </c>
      <c r="F41" s="44">
        <f t="shared" si="1"/>
        <v>33663.4</v>
      </c>
    </row>
    <row r="42" spans="1:6" ht="16.5" customHeight="1">
      <c r="A42" s="61" t="s">
        <v>73</v>
      </c>
      <c r="B42" s="43"/>
      <c r="C42" s="62" t="s">
        <v>126</v>
      </c>
      <c r="D42" s="63">
        <v>670000</v>
      </c>
      <c r="E42" s="63">
        <v>466200</v>
      </c>
      <c r="F42" s="44">
        <f t="shared" si="1"/>
        <v>203800</v>
      </c>
    </row>
    <row r="43" spans="1:6" ht="16.5" customHeight="1">
      <c r="A43" s="61" t="s">
        <v>72</v>
      </c>
      <c r="B43" s="43"/>
      <c r="C43" s="62" t="s">
        <v>127</v>
      </c>
      <c r="D43" s="63">
        <v>156317</v>
      </c>
      <c r="E43" s="63">
        <v>140792.41</v>
      </c>
      <c r="F43" s="44">
        <f t="shared" si="1"/>
        <v>15524.589999999997</v>
      </c>
    </row>
    <row r="44" spans="1:6" ht="16.5" customHeight="1">
      <c r="A44" s="61" t="s">
        <v>76</v>
      </c>
      <c r="B44" s="43"/>
      <c r="C44" s="62" t="s">
        <v>128</v>
      </c>
      <c r="D44" s="63">
        <v>80000</v>
      </c>
      <c r="E44" s="63">
        <v>9900</v>
      </c>
      <c r="F44" s="44">
        <f t="shared" si="1"/>
        <v>70100</v>
      </c>
    </row>
    <row r="45" spans="1:6" ht="16.5" customHeight="1">
      <c r="A45" s="61" t="s">
        <v>76</v>
      </c>
      <c r="B45" s="43"/>
      <c r="C45" s="62" t="s">
        <v>173</v>
      </c>
      <c r="D45" s="63">
        <v>8622</v>
      </c>
      <c r="E45" s="63">
        <v>0</v>
      </c>
      <c r="F45" s="44">
        <f>D45-E45</f>
        <v>8622</v>
      </c>
    </row>
    <row r="46" spans="1:6" ht="16.5" customHeight="1">
      <c r="A46" s="61" t="s">
        <v>74</v>
      </c>
      <c r="B46" s="43"/>
      <c r="C46" s="62" t="s">
        <v>129</v>
      </c>
      <c r="D46" s="63">
        <v>20000</v>
      </c>
      <c r="E46" s="63">
        <v>20000</v>
      </c>
      <c r="F46" s="44">
        <f t="shared" si="1"/>
        <v>0</v>
      </c>
    </row>
    <row r="47" spans="1:6" ht="16.5" customHeight="1">
      <c r="A47" s="61" t="s">
        <v>71</v>
      </c>
      <c r="B47" s="43"/>
      <c r="C47" s="62" t="s">
        <v>155</v>
      </c>
      <c r="D47" s="63">
        <v>145315</v>
      </c>
      <c r="E47" s="63">
        <v>26570.77</v>
      </c>
      <c r="F47" s="44">
        <f t="shared" si="1"/>
        <v>118744.23</v>
      </c>
    </row>
    <row r="48" spans="1:6" ht="16.5" customHeight="1">
      <c r="A48" s="61" t="s">
        <v>72</v>
      </c>
      <c r="B48" s="43"/>
      <c r="C48" s="62" t="s">
        <v>156</v>
      </c>
      <c r="D48" s="63">
        <v>43885</v>
      </c>
      <c r="E48" s="63">
        <v>8024.43</v>
      </c>
      <c r="F48" s="44">
        <f t="shared" si="1"/>
        <v>35860.57</v>
      </c>
    </row>
    <row r="49" spans="1:6" ht="16.5" customHeight="1">
      <c r="A49" s="61" t="s">
        <v>71</v>
      </c>
      <c r="B49" s="43"/>
      <c r="C49" s="62" t="s">
        <v>157</v>
      </c>
      <c r="D49" s="63">
        <v>13056</v>
      </c>
      <c r="E49" s="63">
        <v>4297.91</v>
      </c>
      <c r="F49" s="44">
        <f t="shared" si="1"/>
        <v>8758.09</v>
      </c>
    </row>
    <row r="50" spans="1:6" ht="16.5" customHeight="1">
      <c r="A50" s="61" t="s">
        <v>72</v>
      </c>
      <c r="B50" s="43"/>
      <c r="C50" s="62" t="s">
        <v>158</v>
      </c>
      <c r="D50" s="63">
        <v>3932</v>
      </c>
      <c r="E50" s="63">
        <v>1297.88</v>
      </c>
      <c r="F50" s="44">
        <f t="shared" si="1"/>
        <v>2634.12</v>
      </c>
    </row>
    <row r="51" spans="1:6" ht="24" customHeight="1">
      <c r="A51" s="61" t="s">
        <v>77</v>
      </c>
      <c r="B51" s="43"/>
      <c r="C51" s="62" t="s">
        <v>171</v>
      </c>
      <c r="D51" s="63">
        <v>2000</v>
      </c>
      <c r="E51" s="63">
        <v>0</v>
      </c>
      <c r="F51" s="44">
        <f>D51-E51</f>
        <v>2000</v>
      </c>
    </row>
    <row r="52" spans="1:6" ht="16.5" customHeight="1">
      <c r="A52" s="61" t="s">
        <v>75</v>
      </c>
      <c r="B52" s="43"/>
      <c r="C52" s="62" t="s">
        <v>130</v>
      </c>
      <c r="D52" s="63">
        <v>60000</v>
      </c>
      <c r="E52" s="63">
        <v>0</v>
      </c>
      <c r="F52" s="44">
        <f t="shared" si="1"/>
        <v>60000</v>
      </c>
    </row>
    <row r="53" spans="1:6" ht="24" customHeight="1">
      <c r="A53" s="61" t="s">
        <v>79</v>
      </c>
      <c r="B53" s="43"/>
      <c r="C53" s="62" t="s">
        <v>183</v>
      </c>
      <c r="D53" s="63">
        <v>4600</v>
      </c>
      <c r="E53" s="63">
        <v>0</v>
      </c>
      <c r="F53" s="44">
        <f>D53-E53</f>
        <v>4600</v>
      </c>
    </row>
    <row r="54" spans="1:6" ht="16.5" customHeight="1">
      <c r="A54" s="61" t="s">
        <v>75</v>
      </c>
      <c r="B54" s="43"/>
      <c r="C54" s="62" t="s">
        <v>184</v>
      </c>
      <c r="D54" s="63">
        <v>4500</v>
      </c>
      <c r="E54" s="63">
        <v>0</v>
      </c>
      <c r="F54" s="44">
        <f>D54-E54</f>
        <v>4500</v>
      </c>
    </row>
    <row r="55" spans="1:6" ht="16.5" customHeight="1">
      <c r="A55" s="61" t="s">
        <v>76</v>
      </c>
      <c r="B55" s="43"/>
      <c r="C55" s="62" t="s">
        <v>131</v>
      </c>
      <c r="D55" s="63">
        <v>21057.7</v>
      </c>
      <c r="E55" s="63">
        <v>0</v>
      </c>
      <c r="F55" s="44">
        <f t="shared" si="1"/>
        <v>21057.7</v>
      </c>
    </row>
    <row r="56" spans="1:6" ht="16.5" customHeight="1">
      <c r="A56" s="61" t="s">
        <v>76</v>
      </c>
      <c r="B56" s="43"/>
      <c r="C56" s="62" t="s">
        <v>132</v>
      </c>
      <c r="D56" s="63">
        <v>4524.75</v>
      </c>
      <c r="E56" s="63">
        <v>0</v>
      </c>
      <c r="F56" s="44">
        <f aca="true" t="shared" si="2" ref="F56:F83">D56-E56</f>
        <v>4524.75</v>
      </c>
    </row>
    <row r="57" spans="1:6" ht="24" customHeight="1">
      <c r="A57" s="61" t="s">
        <v>78</v>
      </c>
      <c r="B57" s="43"/>
      <c r="C57" s="62" t="s">
        <v>185</v>
      </c>
      <c r="D57" s="108">
        <f>3123100-3932</f>
        <v>3119168</v>
      </c>
      <c r="E57" s="63">
        <v>691567.51</v>
      </c>
      <c r="F57" s="44">
        <f>D57-E57</f>
        <v>2427600.49</v>
      </c>
    </row>
    <row r="58" spans="1:6" ht="16.5" customHeight="1">
      <c r="A58" s="61" t="s">
        <v>75</v>
      </c>
      <c r="B58" s="43"/>
      <c r="C58" s="62" t="s">
        <v>186</v>
      </c>
      <c r="D58" s="108">
        <f>10000+3932</f>
        <v>13932</v>
      </c>
      <c r="E58" s="63">
        <v>13932</v>
      </c>
      <c r="F58" s="44">
        <f>D58-E58</f>
        <v>0</v>
      </c>
    </row>
    <row r="59" spans="1:6" ht="24" customHeight="1">
      <c r="A59" s="61" t="s">
        <v>78</v>
      </c>
      <c r="B59" s="43"/>
      <c r="C59" s="62" t="s">
        <v>133</v>
      </c>
      <c r="D59" s="63">
        <v>490416</v>
      </c>
      <c r="E59" s="63">
        <v>119077.86</v>
      </c>
      <c r="F59" s="44">
        <f>D59-E59</f>
        <v>371338.14</v>
      </c>
    </row>
    <row r="60" spans="1:6" ht="16.5" customHeight="1">
      <c r="A60" s="61" t="s">
        <v>75</v>
      </c>
      <c r="B60" s="43"/>
      <c r="C60" s="62" t="s">
        <v>134</v>
      </c>
      <c r="D60" s="63">
        <v>30000</v>
      </c>
      <c r="E60" s="63">
        <v>7628</v>
      </c>
      <c r="F60" s="44">
        <f>D60-E60</f>
        <v>22372</v>
      </c>
    </row>
    <row r="61" spans="1:6" ht="24" customHeight="1">
      <c r="A61" s="61" t="s">
        <v>78</v>
      </c>
      <c r="B61" s="43"/>
      <c r="C61" s="62" t="s">
        <v>187</v>
      </c>
      <c r="D61" s="63">
        <v>100000</v>
      </c>
      <c r="E61" s="63">
        <v>0</v>
      </c>
      <c r="F61" s="44">
        <f>D61-E61</f>
        <v>100000</v>
      </c>
    </row>
    <row r="62" spans="1:6" ht="24" customHeight="1">
      <c r="A62" s="61" t="s">
        <v>78</v>
      </c>
      <c r="B62" s="43"/>
      <c r="C62" s="62" t="s">
        <v>188</v>
      </c>
      <c r="D62" s="63">
        <v>200000</v>
      </c>
      <c r="E62" s="63">
        <v>0</v>
      </c>
      <c r="F62" s="44">
        <f t="shared" si="2"/>
        <v>200000</v>
      </c>
    </row>
    <row r="63" spans="1:6" ht="16.5" customHeight="1">
      <c r="A63" s="61" t="s">
        <v>75</v>
      </c>
      <c r="B63" s="43"/>
      <c r="C63" s="62" t="s">
        <v>189</v>
      </c>
      <c r="D63" s="63">
        <v>20000</v>
      </c>
      <c r="E63" s="63">
        <v>5000</v>
      </c>
      <c r="F63" s="44">
        <f>D63-E63</f>
        <v>15000</v>
      </c>
    </row>
    <row r="64" spans="1:6" ht="24" customHeight="1">
      <c r="A64" s="61" t="s">
        <v>78</v>
      </c>
      <c r="B64" s="43"/>
      <c r="C64" s="62" t="s">
        <v>135</v>
      </c>
      <c r="D64" s="63">
        <v>40000</v>
      </c>
      <c r="E64" s="63">
        <v>0</v>
      </c>
      <c r="F64" s="44">
        <f>D64-E64</f>
        <v>40000</v>
      </c>
    </row>
    <row r="65" spans="1:6" ht="16.5" customHeight="1">
      <c r="A65" s="61" t="s">
        <v>75</v>
      </c>
      <c r="B65" s="43"/>
      <c r="C65" s="62" t="s">
        <v>190</v>
      </c>
      <c r="D65" s="63">
        <v>20000</v>
      </c>
      <c r="E65" s="63">
        <v>0</v>
      </c>
      <c r="F65" s="44">
        <f>D65-E65</f>
        <v>20000</v>
      </c>
    </row>
    <row r="66" spans="1:6" ht="16.5" customHeight="1">
      <c r="A66" s="61" t="s">
        <v>80</v>
      </c>
      <c r="B66" s="43"/>
      <c r="C66" s="62" t="s">
        <v>191</v>
      </c>
      <c r="D66" s="63">
        <v>175240</v>
      </c>
      <c r="E66" s="63">
        <v>45885.03</v>
      </c>
      <c r="F66" s="44">
        <f t="shared" si="2"/>
        <v>129354.97</v>
      </c>
    </row>
    <row r="67" spans="1:6" ht="16.5" customHeight="1">
      <c r="A67" s="61" t="s">
        <v>75</v>
      </c>
      <c r="B67" s="43"/>
      <c r="C67" s="62" t="s">
        <v>192</v>
      </c>
      <c r="D67" s="63">
        <v>210000</v>
      </c>
      <c r="E67" s="63">
        <v>65268</v>
      </c>
      <c r="F67" s="44">
        <f t="shared" si="2"/>
        <v>144732</v>
      </c>
    </row>
    <row r="68" spans="1:7" ht="47.25" customHeight="1">
      <c r="A68" s="61" t="s">
        <v>82</v>
      </c>
      <c r="B68" s="43"/>
      <c r="C68" s="62" t="s">
        <v>212</v>
      </c>
      <c r="D68" s="63">
        <v>100000</v>
      </c>
      <c r="E68" s="63">
        <v>6894.88</v>
      </c>
      <c r="F68" s="64">
        <f t="shared" si="2"/>
        <v>93105.12</v>
      </c>
      <c r="G68" s="46"/>
    </row>
    <row r="69" spans="1:7" ht="24" customHeight="1">
      <c r="A69" s="61" t="s">
        <v>78</v>
      </c>
      <c r="B69" s="43"/>
      <c r="C69" s="62" t="s">
        <v>136</v>
      </c>
      <c r="D69" s="63">
        <v>60000</v>
      </c>
      <c r="E69" s="63">
        <v>0</v>
      </c>
      <c r="F69" s="64">
        <f>D69-E69</f>
        <v>60000</v>
      </c>
      <c r="G69" s="46"/>
    </row>
    <row r="70" spans="1:7" ht="16.5" customHeight="1">
      <c r="A70" s="61" t="s">
        <v>75</v>
      </c>
      <c r="B70" s="43"/>
      <c r="C70" s="62" t="s">
        <v>137</v>
      </c>
      <c r="D70" s="63">
        <v>10000</v>
      </c>
      <c r="E70" s="63">
        <v>0</v>
      </c>
      <c r="F70" s="64">
        <f t="shared" si="2"/>
        <v>10000</v>
      </c>
      <c r="G70" s="46"/>
    </row>
    <row r="71" spans="1:7" ht="16.5" customHeight="1">
      <c r="A71" s="61" t="s">
        <v>81</v>
      </c>
      <c r="B71" s="43"/>
      <c r="C71" s="62" t="s">
        <v>138</v>
      </c>
      <c r="D71" s="63">
        <v>1200</v>
      </c>
      <c r="E71" s="63">
        <v>0</v>
      </c>
      <c r="F71" s="64">
        <f t="shared" si="2"/>
        <v>1200</v>
      </c>
      <c r="G71" s="46"/>
    </row>
    <row r="72" spans="1:6" ht="24" customHeight="1">
      <c r="A72" s="61" t="s">
        <v>78</v>
      </c>
      <c r="B72" s="43"/>
      <c r="C72" s="62" t="s">
        <v>139</v>
      </c>
      <c r="D72" s="63">
        <v>57000</v>
      </c>
      <c r="E72" s="63">
        <v>0</v>
      </c>
      <c r="F72" s="44">
        <f t="shared" si="2"/>
        <v>57000</v>
      </c>
    </row>
    <row r="73" spans="1:6" ht="16.5" customHeight="1">
      <c r="A73" s="61" t="s">
        <v>75</v>
      </c>
      <c r="B73" s="43"/>
      <c r="C73" s="62" t="s">
        <v>140</v>
      </c>
      <c r="D73" s="63">
        <v>9000</v>
      </c>
      <c r="E73" s="63">
        <v>0</v>
      </c>
      <c r="F73" s="44">
        <f t="shared" si="2"/>
        <v>9000</v>
      </c>
    </row>
    <row r="74" spans="1:6" ht="24" customHeight="1">
      <c r="A74" s="61" t="s">
        <v>78</v>
      </c>
      <c r="B74" s="43"/>
      <c r="C74" s="62" t="s">
        <v>141</v>
      </c>
      <c r="D74" s="63">
        <v>36796</v>
      </c>
      <c r="E74" s="63">
        <v>0</v>
      </c>
      <c r="F74" s="44">
        <f t="shared" si="2"/>
        <v>36796</v>
      </c>
    </row>
    <row r="75" spans="1:6" ht="16.5" customHeight="1">
      <c r="A75" s="61" t="s">
        <v>75</v>
      </c>
      <c r="B75" s="43"/>
      <c r="C75" s="62" t="s">
        <v>142</v>
      </c>
      <c r="D75" s="63">
        <v>6000</v>
      </c>
      <c r="E75" s="63">
        <v>0</v>
      </c>
      <c r="F75" s="44">
        <f t="shared" si="2"/>
        <v>6000</v>
      </c>
    </row>
    <row r="76" spans="1:6" ht="24" customHeight="1">
      <c r="A76" s="61" t="s">
        <v>78</v>
      </c>
      <c r="B76" s="43"/>
      <c r="C76" s="62" t="s">
        <v>143</v>
      </c>
      <c r="D76" s="63">
        <v>100000</v>
      </c>
      <c r="E76" s="63">
        <v>0</v>
      </c>
      <c r="F76" s="44">
        <f t="shared" si="2"/>
        <v>100000</v>
      </c>
    </row>
    <row r="77" spans="1:6" ht="24" customHeight="1">
      <c r="A77" s="61" t="s">
        <v>78</v>
      </c>
      <c r="B77" s="43"/>
      <c r="C77" s="62" t="s">
        <v>172</v>
      </c>
      <c r="D77" s="63">
        <v>30000</v>
      </c>
      <c r="E77" s="63">
        <v>0</v>
      </c>
      <c r="F77" s="44">
        <f>D77-E77</f>
        <v>30000</v>
      </c>
    </row>
    <row r="78" spans="1:6" ht="16.5" customHeight="1">
      <c r="A78" s="61" t="s">
        <v>81</v>
      </c>
      <c r="B78" s="43"/>
      <c r="C78" s="62" t="s">
        <v>144</v>
      </c>
      <c r="D78" s="63">
        <v>390000</v>
      </c>
      <c r="E78" s="63">
        <v>100541.2</v>
      </c>
      <c r="F78" s="44">
        <f>D78-E78</f>
        <v>289458.8</v>
      </c>
    </row>
    <row r="79" spans="1:6" ht="24" customHeight="1">
      <c r="A79" s="61" t="s">
        <v>78</v>
      </c>
      <c r="B79" s="43"/>
      <c r="C79" s="62" t="s">
        <v>145</v>
      </c>
      <c r="D79" s="63">
        <v>243400</v>
      </c>
      <c r="E79" s="63">
        <v>23415.53</v>
      </c>
      <c r="F79" s="44">
        <f t="shared" si="2"/>
        <v>219984.47</v>
      </c>
    </row>
    <row r="80" spans="1:6" ht="16.5" customHeight="1">
      <c r="A80" s="61" t="s">
        <v>75</v>
      </c>
      <c r="B80" s="43"/>
      <c r="C80" s="62" t="s">
        <v>146</v>
      </c>
      <c r="D80" s="63">
        <v>20000</v>
      </c>
      <c r="E80" s="63">
        <v>0</v>
      </c>
      <c r="F80" s="44">
        <f t="shared" si="2"/>
        <v>20000</v>
      </c>
    </row>
    <row r="81" spans="1:6" ht="16.5" customHeight="1">
      <c r="A81" s="61" t="s">
        <v>74</v>
      </c>
      <c r="B81" s="43"/>
      <c r="C81" s="62" t="s">
        <v>147</v>
      </c>
      <c r="D81" s="63">
        <v>28000</v>
      </c>
      <c r="E81" s="63">
        <v>0</v>
      </c>
      <c r="F81" s="44">
        <f t="shared" si="2"/>
        <v>28000</v>
      </c>
    </row>
    <row r="82" spans="1:6" ht="16.5" customHeight="1">
      <c r="A82" s="61" t="s">
        <v>76</v>
      </c>
      <c r="B82" s="43"/>
      <c r="C82" s="62" t="s">
        <v>148</v>
      </c>
      <c r="D82" s="63">
        <v>10000</v>
      </c>
      <c r="E82" s="63">
        <v>2835</v>
      </c>
      <c r="F82" s="44">
        <f t="shared" si="2"/>
        <v>7165</v>
      </c>
    </row>
    <row r="83" spans="1:6" ht="24" customHeight="1">
      <c r="A83" s="61" t="s">
        <v>77</v>
      </c>
      <c r="B83" s="43"/>
      <c r="C83" s="62" t="s">
        <v>149</v>
      </c>
      <c r="D83" s="63">
        <v>2000</v>
      </c>
      <c r="E83" s="63">
        <v>0</v>
      </c>
      <c r="F83" s="44">
        <f t="shared" si="2"/>
        <v>2000</v>
      </c>
    </row>
    <row r="84" spans="1:6" ht="24" customHeight="1">
      <c r="A84" s="61" t="s">
        <v>79</v>
      </c>
      <c r="B84" s="43"/>
      <c r="C84" s="160" t="s">
        <v>208</v>
      </c>
      <c r="D84" s="63">
        <v>513150</v>
      </c>
      <c r="E84" s="63">
        <v>0</v>
      </c>
      <c r="F84" s="44">
        <f>D84-E84</f>
        <v>513150</v>
      </c>
    </row>
    <row r="85" spans="1:6" ht="24" customHeight="1">
      <c r="A85" s="61" t="s">
        <v>77</v>
      </c>
      <c r="B85" s="43"/>
      <c r="C85" s="160" t="s">
        <v>209</v>
      </c>
      <c r="D85" s="63">
        <v>89550</v>
      </c>
      <c r="E85" s="63">
        <v>0</v>
      </c>
      <c r="F85" s="44">
        <f>D85-E85</f>
        <v>89550</v>
      </c>
    </row>
    <row r="86" spans="1:6" ht="16.5" customHeight="1">
      <c r="A86" s="61" t="s">
        <v>73</v>
      </c>
      <c r="B86" s="43"/>
      <c r="C86" s="62" t="s">
        <v>193</v>
      </c>
      <c r="D86" s="63">
        <v>100000</v>
      </c>
      <c r="E86" s="63">
        <v>19623.36</v>
      </c>
      <c r="F86" s="44">
        <f aca="true" t="shared" si="3" ref="F86:F100">D86-E86</f>
        <v>80376.64</v>
      </c>
    </row>
    <row r="87" spans="1:6" ht="16.5" customHeight="1">
      <c r="A87" s="61" t="s">
        <v>71</v>
      </c>
      <c r="B87" s="43"/>
      <c r="C87" s="62" t="s">
        <v>159</v>
      </c>
      <c r="D87" s="63">
        <v>5464000</v>
      </c>
      <c r="E87" s="63">
        <v>1096314.67</v>
      </c>
      <c r="F87" s="44">
        <f t="shared" si="3"/>
        <v>4367685.33</v>
      </c>
    </row>
    <row r="88" spans="1:6" ht="16.5" customHeight="1">
      <c r="A88" s="61" t="s">
        <v>73</v>
      </c>
      <c r="B88" s="43"/>
      <c r="C88" s="62" t="s">
        <v>160</v>
      </c>
      <c r="D88" s="63">
        <v>310000</v>
      </c>
      <c r="E88" s="63">
        <v>0</v>
      </c>
      <c r="F88" s="44">
        <f t="shared" si="3"/>
        <v>310000</v>
      </c>
    </row>
    <row r="89" spans="1:6" ht="16.5" customHeight="1">
      <c r="A89" s="61" t="s">
        <v>72</v>
      </c>
      <c r="B89" s="43"/>
      <c r="C89" s="62" t="s">
        <v>161</v>
      </c>
      <c r="D89" s="63">
        <v>1650000</v>
      </c>
      <c r="E89" s="63">
        <v>403824.05</v>
      </c>
      <c r="F89" s="44">
        <f t="shared" si="3"/>
        <v>1246175.95</v>
      </c>
    </row>
    <row r="90" spans="1:6" ht="16.5" customHeight="1">
      <c r="A90" s="61" t="s">
        <v>76</v>
      </c>
      <c r="B90" s="43"/>
      <c r="C90" s="62" t="s">
        <v>162</v>
      </c>
      <c r="D90" s="63">
        <v>832732</v>
      </c>
      <c r="E90" s="63">
        <v>0</v>
      </c>
      <c r="F90" s="44">
        <f t="shared" si="3"/>
        <v>832732</v>
      </c>
    </row>
    <row r="91" spans="1:6" ht="16.5" customHeight="1">
      <c r="A91" s="61" t="s">
        <v>76</v>
      </c>
      <c r="B91" s="43"/>
      <c r="C91" s="62" t="s">
        <v>163</v>
      </c>
      <c r="D91" s="63">
        <v>6665</v>
      </c>
      <c r="E91" s="63">
        <v>0</v>
      </c>
      <c r="F91" s="44">
        <f t="shared" si="3"/>
        <v>6665</v>
      </c>
    </row>
    <row r="92" spans="1:6" ht="16.5" customHeight="1">
      <c r="A92" s="61" t="s">
        <v>76</v>
      </c>
      <c r="B92" s="43"/>
      <c r="C92" s="62" t="s">
        <v>164</v>
      </c>
      <c r="D92" s="63">
        <v>5000</v>
      </c>
      <c r="E92" s="63">
        <v>0</v>
      </c>
      <c r="F92" s="44">
        <f t="shared" si="3"/>
        <v>5000</v>
      </c>
    </row>
    <row r="93" spans="1:6" ht="16.5" customHeight="1">
      <c r="A93" s="61" t="s">
        <v>75</v>
      </c>
      <c r="B93" s="43"/>
      <c r="C93" s="62" t="s">
        <v>194</v>
      </c>
      <c r="D93" s="63">
        <v>20000</v>
      </c>
      <c r="E93" s="63">
        <v>0</v>
      </c>
      <c r="F93" s="44">
        <f>D93-E93</f>
        <v>20000</v>
      </c>
    </row>
    <row r="94" spans="1:6" ht="24" customHeight="1">
      <c r="A94" s="61" t="s">
        <v>79</v>
      </c>
      <c r="B94" s="43"/>
      <c r="C94" s="62" t="s">
        <v>195</v>
      </c>
      <c r="D94" s="63">
        <v>235689</v>
      </c>
      <c r="E94" s="63">
        <v>0</v>
      </c>
      <c r="F94" s="44">
        <f>D94-E94</f>
        <v>235689</v>
      </c>
    </row>
    <row r="95" spans="1:6" ht="16.5" customHeight="1">
      <c r="A95" s="61" t="s">
        <v>80</v>
      </c>
      <c r="B95" s="43"/>
      <c r="C95" s="62" t="s">
        <v>165</v>
      </c>
      <c r="D95" s="63">
        <v>46122</v>
      </c>
      <c r="E95" s="63">
        <v>12094.94</v>
      </c>
      <c r="F95" s="44">
        <f t="shared" si="3"/>
        <v>34027.06</v>
      </c>
    </row>
    <row r="96" spans="1:6" ht="16.5" customHeight="1">
      <c r="A96" s="61" t="s">
        <v>81</v>
      </c>
      <c r="B96" s="43"/>
      <c r="C96" s="62" t="s">
        <v>166</v>
      </c>
      <c r="D96" s="63">
        <v>1900000</v>
      </c>
      <c r="E96" s="63">
        <v>635806.09</v>
      </c>
      <c r="F96" s="44">
        <f t="shared" si="3"/>
        <v>1264193.9100000001</v>
      </c>
    </row>
    <row r="97" spans="1:6" ht="24" customHeight="1">
      <c r="A97" s="61" t="s">
        <v>78</v>
      </c>
      <c r="B97" s="43"/>
      <c r="C97" s="62" t="s">
        <v>167</v>
      </c>
      <c r="D97" s="63">
        <v>693350</v>
      </c>
      <c r="E97" s="63">
        <v>137977.25</v>
      </c>
      <c r="F97" s="44">
        <f t="shared" si="3"/>
        <v>555372.75</v>
      </c>
    </row>
    <row r="98" spans="1:6" ht="16.5" customHeight="1">
      <c r="A98" s="61" t="s">
        <v>75</v>
      </c>
      <c r="B98" s="43"/>
      <c r="C98" s="62" t="s">
        <v>168</v>
      </c>
      <c r="D98" s="63">
        <v>256000</v>
      </c>
      <c r="E98" s="63">
        <v>47193.2</v>
      </c>
      <c r="F98" s="44">
        <f t="shared" si="3"/>
        <v>208806.8</v>
      </c>
    </row>
    <row r="99" spans="1:6" ht="16.5" customHeight="1">
      <c r="A99" s="61" t="s">
        <v>76</v>
      </c>
      <c r="B99" s="43"/>
      <c r="C99" s="62" t="s">
        <v>169</v>
      </c>
      <c r="D99" s="63">
        <v>20000</v>
      </c>
      <c r="E99" s="63">
        <v>0</v>
      </c>
      <c r="F99" s="44">
        <f t="shared" si="3"/>
        <v>20000</v>
      </c>
    </row>
    <row r="100" spans="1:6" ht="24" customHeight="1">
      <c r="A100" s="61" t="s">
        <v>77</v>
      </c>
      <c r="B100" s="43"/>
      <c r="C100" s="62" t="s">
        <v>170</v>
      </c>
      <c r="D100" s="63">
        <v>252692</v>
      </c>
      <c r="E100" s="63">
        <v>49953.47</v>
      </c>
      <c r="F100" s="44">
        <f t="shared" si="3"/>
        <v>202738.53</v>
      </c>
    </row>
    <row r="101" spans="1:6" ht="37.5" customHeight="1">
      <c r="A101" s="61" t="s">
        <v>83</v>
      </c>
      <c r="B101" s="43"/>
      <c r="C101" s="62" t="s">
        <v>150</v>
      </c>
      <c r="D101" s="63">
        <v>120000</v>
      </c>
      <c r="E101" s="63">
        <v>30000</v>
      </c>
      <c r="F101" s="44">
        <f>D101-E101</f>
        <v>90000</v>
      </c>
    </row>
    <row r="102" spans="1:6" ht="24" customHeight="1">
      <c r="A102" s="61" t="s">
        <v>84</v>
      </c>
      <c r="B102" s="43"/>
      <c r="C102" s="62" t="s">
        <v>151</v>
      </c>
      <c r="D102" s="63">
        <v>20000</v>
      </c>
      <c r="E102" s="63">
        <v>0</v>
      </c>
      <c r="F102" s="44">
        <f>D102-E102</f>
        <v>20000</v>
      </c>
    </row>
    <row r="103" spans="1:6" ht="16.5" customHeight="1">
      <c r="A103" s="61" t="s">
        <v>74</v>
      </c>
      <c r="B103" s="43"/>
      <c r="C103" s="62" t="s">
        <v>152</v>
      </c>
      <c r="D103" s="63">
        <v>35000</v>
      </c>
      <c r="E103" s="63">
        <v>0</v>
      </c>
      <c r="F103" s="44">
        <f>D103-E103</f>
        <v>35000</v>
      </c>
    </row>
    <row r="104" spans="1:6" ht="16.5" customHeight="1">
      <c r="A104" s="61" t="s">
        <v>73</v>
      </c>
      <c r="B104" s="43"/>
      <c r="C104" s="62" t="s">
        <v>153</v>
      </c>
      <c r="D104" s="63">
        <v>15000</v>
      </c>
      <c r="E104" s="63">
        <v>5160</v>
      </c>
      <c r="F104" s="44">
        <f>D104-E104</f>
        <v>9840</v>
      </c>
    </row>
    <row r="105" spans="1:6" ht="36" customHeight="1">
      <c r="A105" s="65" t="s">
        <v>85</v>
      </c>
      <c r="B105" s="43"/>
      <c r="C105" s="62" t="s">
        <v>154</v>
      </c>
      <c r="D105" s="63">
        <v>5051310.21</v>
      </c>
      <c r="E105" s="63">
        <v>1263735</v>
      </c>
      <c r="F105" s="44">
        <f>D105-E105</f>
        <v>3787575.21</v>
      </c>
    </row>
    <row r="106" spans="1:6" ht="26.25" customHeight="1" thickBot="1">
      <c r="A106" s="66" t="s">
        <v>60</v>
      </c>
      <c r="B106" s="67">
        <v>450</v>
      </c>
      <c r="C106" s="68" t="s">
        <v>26</v>
      </c>
      <c r="D106" s="69">
        <f>Доходы!D18-Расходы!D11</f>
        <v>0</v>
      </c>
      <c r="E106" s="165">
        <f>Доходы!E18-Расходы!E11</f>
        <v>365989.8599999985</v>
      </c>
      <c r="F106" s="70" t="s">
        <v>26</v>
      </c>
    </row>
  </sheetData>
  <sheetProtection/>
  <printOptions horizontalCentered="1"/>
  <pageMargins left="0.984251968503937" right="0.3937007874015748" top="0.7874015748031497" bottom="0.5905511811023623" header="0.5118110236220472" footer="0.5118110236220472"/>
  <pageSetup fitToHeight="4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F23" sqref="F23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71" t="s">
        <v>53</v>
      </c>
      <c r="D1" s="16"/>
      <c r="F1" s="72" t="s">
        <v>87</v>
      </c>
    </row>
    <row r="2" spans="1:6" ht="11.25" customHeight="1">
      <c r="A2" s="48"/>
      <c r="B2" s="73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4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5">
        <v>1</v>
      </c>
      <c r="B8" s="35">
        <v>2</v>
      </c>
      <c r="C8" s="35">
        <v>3</v>
      </c>
      <c r="D8" s="36" t="s">
        <v>2</v>
      </c>
      <c r="E8" s="36" t="s">
        <v>3</v>
      </c>
      <c r="F8" s="76" t="s">
        <v>9</v>
      </c>
    </row>
    <row r="9" spans="1:6" ht="22.5">
      <c r="A9" s="77" t="s">
        <v>55</v>
      </c>
      <c r="B9" s="39" t="s">
        <v>18</v>
      </c>
      <c r="C9" s="40" t="s">
        <v>26</v>
      </c>
      <c r="D9" s="78">
        <f>SUM(D11,D18,D22)</f>
        <v>0</v>
      </c>
      <c r="E9" s="78">
        <f>SUM(E11,E18,E22)</f>
        <v>-365989.8599999985</v>
      </c>
      <c r="F9" s="79" t="s">
        <v>220</v>
      </c>
    </row>
    <row r="10" spans="1:6" ht="18.75" customHeight="1">
      <c r="A10" s="80" t="s">
        <v>21</v>
      </c>
      <c r="B10" s="81"/>
      <c r="C10" s="82"/>
      <c r="D10" s="83"/>
      <c r="E10" s="84"/>
      <c r="F10" s="85"/>
    </row>
    <row r="11" spans="1:6" ht="12.75">
      <c r="A11" s="77" t="s">
        <v>56</v>
      </c>
      <c r="B11" s="45" t="s">
        <v>22</v>
      </c>
      <c r="C11" s="86" t="s">
        <v>26</v>
      </c>
      <c r="D11" s="78"/>
      <c r="E11" s="87"/>
      <c r="F11" s="88">
        <f aca="true" t="shared" si="0" ref="F11:F22">D11-E11</f>
        <v>0</v>
      </c>
    </row>
    <row r="12" spans="1:6" ht="9.75" customHeight="1">
      <c r="A12" s="80" t="s">
        <v>20</v>
      </c>
      <c r="B12" s="81"/>
      <c r="C12" s="89"/>
      <c r="D12" s="83"/>
      <c r="E12" s="84"/>
      <c r="F12" s="85"/>
    </row>
    <row r="13" spans="1:6" ht="10.5" customHeight="1">
      <c r="A13" s="77"/>
      <c r="B13" s="90"/>
      <c r="C13" s="86"/>
      <c r="D13" s="78"/>
      <c r="E13" s="87"/>
      <c r="F13" s="88">
        <f t="shared" si="0"/>
        <v>0</v>
      </c>
    </row>
    <row r="14" spans="1:6" ht="16.5" customHeight="1">
      <c r="A14" s="77"/>
      <c r="B14" s="90"/>
      <c r="C14" s="86"/>
      <c r="D14" s="78"/>
      <c r="E14" s="87"/>
      <c r="F14" s="88">
        <f t="shared" si="0"/>
        <v>0</v>
      </c>
    </row>
    <row r="15" spans="1:6" ht="16.5" customHeight="1">
      <c r="A15" s="77"/>
      <c r="B15" s="43"/>
      <c r="C15" s="86"/>
      <c r="D15" s="78"/>
      <c r="E15" s="87"/>
      <c r="F15" s="88">
        <f t="shared" si="0"/>
        <v>0</v>
      </c>
    </row>
    <row r="16" spans="1:6" ht="16.5" customHeight="1">
      <c r="A16" s="77"/>
      <c r="B16" s="43"/>
      <c r="C16" s="86"/>
      <c r="D16" s="78"/>
      <c r="E16" s="87"/>
      <c r="F16" s="88">
        <f t="shared" si="0"/>
        <v>0</v>
      </c>
    </row>
    <row r="17" spans="1:6" ht="16.5" customHeight="1">
      <c r="A17" s="77"/>
      <c r="B17" s="45"/>
      <c r="C17" s="86"/>
      <c r="D17" s="78"/>
      <c r="E17" s="87"/>
      <c r="F17" s="88">
        <f t="shared" si="0"/>
        <v>0</v>
      </c>
    </row>
    <row r="18" spans="1:6" ht="12.75">
      <c r="A18" s="77" t="s">
        <v>57</v>
      </c>
      <c r="B18" s="45" t="s">
        <v>44</v>
      </c>
      <c r="C18" s="86" t="s">
        <v>26</v>
      </c>
      <c r="D18" s="78"/>
      <c r="E18" s="87"/>
      <c r="F18" s="88">
        <f t="shared" si="0"/>
        <v>0</v>
      </c>
    </row>
    <row r="19" spans="1:6" ht="9.75" customHeight="1">
      <c r="A19" s="80" t="s">
        <v>20</v>
      </c>
      <c r="B19" s="81"/>
      <c r="C19" s="89"/>
      <c r="D19" s="83"/>
      <c r="E19" s="84"/>
      <c r="F19" s="85"/>
    </row>
    <row r="20" spans="1:6" ht="16.5" customHeight="1">
      <c r="A20" s="77"/>
      <c r="B20" s="90"/>
      <c r="C20" s="86"/>
      <c r="D20" s="78"/>
      <c r="E20" s="87"/>
      <c r="F20" s="88">
        <f t="shared" si="0"/>
        <v>0</v>
      </c>
    </row>
    <row r="21" spans="1:6" ht="16.5" customHeight="1">
      <c r="A21" s="77"/>
      <c r="B21" s="45"/>
      <c r="C21" s="86"/>
      <c r="D21" s="78"/>
      <c r="E21" s="87"/>
      <c r="F21" s="88">
        <f t="shared" si="0"/>
        <v>0</v>
      </c>
    </row>
    <row r="22" spans="1:6" ht="21" customHeight="1">
      <c r="A22" s="77" t="s">
        <v>25</v>
      </c>
      <c r="B22" s="43" t="s">
        <v>19</v>
      </c>
      <c r="C22" s="91" t="s">
        <v>90</v>
      </c>
      <c r="D22" s="78">
        <f>SUM(D23,D25)</f>
        <v>0</v>
      </c>
      <c r="E22" s="78">
        <f>SUM(E23,E25)</f>
        <v>-365989.8599999985</v>
      </c>
      <c r="F22" s="92" t="s">
        <v>220</v>
      </c>
    </row>
    <row r="23" spans="1:6" ht="19.5" customHeight="1">
      <c r="A23" s="77" t="s">
        <v>40</v>
      </c>
      <c r="B23" s="43" t="s">
        <v>23</v>
      </c>
      <c r="C23" s="91" t="s">
        <v>91</v>
      </c>
      <c r="D23" s="78">
        <f>-Доходы!D18</f>
        <v>-39570985.66</v>
      </c>
      <c r="E23" s="78">
        <f>-Доходы!E18</f>
        <v>-8593764.49</v>
      </c>
      <c r="F23" s="92" t="s">
        <v>26</v>
      </c>
    </row>
    <row r="24" spans="1:6" ht="20.25" customHeight="1" hidden="1">
      <c r="A24" s="77"/>
      <c r="B24" s="81"/>
      <c r="C24" s="86"/>
      <c r="D24" s="78"/>
      <c r="E24" s="87"/>
      <c r="F24" s="92" t="s">
        <v>26</v>
      </c>
    </row>
    <row r="25" spans="1:6" ht="25.5" customHeight="1">
      <c r="A25" s="77" t="s">
        <v>41</v>
      </c>
      <c r="B25" s="43" t="s">
        <v>24</v>
      </c>
      <c r="C25" s="91" t="s">
        <v>92</v>
      </c>
      <c r="D25" s="78">
        <f>Расходы!D11</f>
        <v>39570985.660000004</v>
      </c>
      <c r="E25" s="78">
        <f>Расходы!E11</f>
        <v>8227774.630000002</v>
      </c>
      <c r="F25" s="92" t="s">
        <v>26</v>
      </c>
    </row>
    <row r="26" spans="1:6" ht="21.75" customHeight="1" thickBot="1">
      <c r="A26" s="93"/>
      <c r="B26" s="94"/>
      <c r="C26" s="68"/>
      <c r="D26" s="95"/>
      <c r="E26" s="96"/>
      <c r="F26" s="97" t="s">
        <v>26</v>
      </c>
    </row>
    <row r="27" spans="1:6" ht="12.75">
      <c r="A27" s="80"/>
      <c r="B27" s="98"/>
      <c r="C27" s="99"/>
      <c r="D27" s="99"/>
      <c r="E27" s="99"/>
      <c r="F27" s="99"/>
    </row>
    <row r="28" spans="1:6" ht="7.5" customHeight="1">
      <c r="A28" s="100"/>
      <c r="B28" s="100"/>
      <c r="C28" s="99"/>
      <c r="D28" s="99"/>
      <c r="E28" s="99"/>
      <c r="F28" s="99"/>
    </row>
    <row r="29" spans="1:6" ht="28.5" customHeight="1">
      <c r="A29" s="80" t="s">
        <v>15</v>
      </c>
      <c r="B29" s="80"/>
      <c r="C29" s="101" t="s">
        <v>216</v>
      </c>
      <c r="D29" s="102"/>
      <c r="E29" s="99"/>
      <c r="F29" s="99"/>
    </row>
    <row r="30" spans="1:6" ht="9.75" customHeight="1">
      <c r="A30" s="14" t="s">
        <v>88</v>
      </c>
      <c r="B30" s="14"/>
      <c r="C30" s="16"/>
      <c r="D30" s="103"/>
      <c r="E30" s="103"/>
      <c r="F30" s="103"/>
    </row>
    <row r="31" spans="1:6" ht="24.75" customHeight="1">
      <c r="A31" s="14"/>
      <c r="B31" s="98"/>
      <c r="C31" s="99"/>
      <c r="D31" s="99"/>
      <c r="E31" s="99"/>
      <c r="F31" s="99"/>
    </row>
    <row r="32" spans="1:6" ht="12.75" customHeight="1">
      <c r="A32" s="104" t="s">
        <v>45</v>
      </c>
      <c r="B32" s="98"/>
      <c r="C32" s="99"/>
      <c r="D32" s="99"/>
      <c r="E32" s="99"/>
      <c r="F32" s="99"/>
    </row>
    <row r="33" spans="1:6" ht="10.5" customHeight="1">
      <c r="A33" s="14" t="s">
        <v>46</v>
      </c>
      <c r="B33" s="98"/>
      <c r="C33" s="99"/>
      <c r="D33" s="99"/>
      <c r="E33" s="99"/>
      <c r="F33" s="99"/>
    </row>
    <row r="34" spans="2:6" ht="12.75" customHeight="1">
      <c r="B34" s="98"/>
      <c r="C34" s="99"/>
      <c r="D34" s="99"/>
      <c r="E34" s="99"/>
      <c r="F34" s="99"/>
    </row>
    <row r="35" spans="4:6" ht="10.5" customHeight="1">
      <c r="D35" s="103"/>
      <c r="E35" s="103"/>
      <c r="F35" s="103"/>
    </row>
    <row r="36" spans="1:6" ht="12.75" customHeight="1">
      <c r="A36" s="14" t="s">
        <v>219</v>
      </c>
      <c r="B36" s="14"/>
      <c r="C36" s="105" t="s">
        <v>217</v>
      </c>
      <c r="D36" s="103"/>
      <c r="E36" s="103"/>
      <c r="F36" s="103"/>
    </row>
    <row r="37" spans="1:6" ht="9.75" customHeight="1">
      <c r="A37" s="14" t="s">
        <v>89</v>
      </c>
      <c r="B37" s="14"/>
      <c r="C37" s="16"/>
      <c r="D37" s="103"/>
      <c r="E37" s="103"/>
      <c r="F37" s="103"/>
    </row>
    <row r="38" spans="1:6" ht="11.25" customHeight="1">
      <c r="A38" s="14"/>
      <c r="B38" s="14"/>
      <c r="C38" s="104"/>
      <c r="D38" s="103"/>
      <c r="E38" s="103"/>
      <c r="F38" s="106"/>
    </row>
    <row r="39" spans="1:6" ht="17.25" customHeight="1">
      <c r="A39" s="14" t="s">
        <v>218</v>
      </c>
      <c r="D39" s="103"/>
      <c r="E39" s="103"/>
      <c r="F39" s="106"/>
    </row>
    <row r="40" spans="4:6" ht="9.75" customHeight="1">
      <c r="D40" s="103"/>
      <c r="E40" s="103"/>
      <c r="F40" s="106"/>
    </row>
    <row r="41" spans="1:6" ht="12.75" customHeight="1">
      <c r="A41" s="104"/>
      <c r="B41" s="104"/>
      <c r="C41" s="4"/>
      <c r="D41" s="107"/>
      <c r="E41" s="107"/>
      <c r="F41" s="107"/>
    </row>
  </sheetData>
  <sheetProtection/>
  <printOptions horizontalCentered="1"/>
  <pageMargins left="0.984251968503937" right="0.1968503937007874" top="0.7874015748031497" bottom="0.5905511811023623" header="0" footer="0"/>
  <pageSetup fitToHeight="1" fitToWidth="1"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2017-05-10T05:09:23Z</cp:lastPrinted>
  <dcterms:created xsi:type="dcterms:W3CDTF">1999-06-18T11:49:53Z</dcterms:created>
  <dcterms:modified xsi:type="dcterms:W3CDTF">2017-05-10T05:09:25Z</dcterms:modified>
  <cp:category/>
  <cp:version/>
  <cp:contentType/>
  <cp:contentStatus/>
</cp:coreProperties>
</file>