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 refMode="R1C1"/>
</workbook>
</file>

<file path=xl/sharedStrings.xml><?xml version="1.0" encoding="utf-8"?>
<sst xmlns="http://schemas.openxmlformats.org/spreadsheetml/2006/main" count="384" uniqueCount="247">
  <si>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</si>
  <si>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</si>
  <si>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</si>
  <si>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</si>
  <si>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</si>
  <si>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</si>
  <si>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</si>
  <si>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</si>
  <si>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</si>
  <si>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</si>
  <si>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</si>
  <si>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</si>
  <si>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</si>
  <si>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</si>
  <si>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</si>
  <si>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</si>
  <si>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</si>
  <si>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</si>
  <si>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</si>
  <si>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</si>
  <si>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</si>
  <si>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</si>
  <si>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</si>
  <si>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</si>
  <si>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</si>
  <si>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</si>
  <si>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</si>
  <si>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</si>
  <si>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</si>
  <si>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</si>
  <si>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</si>
  <si>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</si>
  <si>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</si>
  <si>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</si>
  <si>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</si>
  <si>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</si>
  <si>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</si>
  <si>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</si>
  <si>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</si>
  <si>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</si>
  <si>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</si>
  <si>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</si>
  <si>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</si>
  <si>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</si>
  <si>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</si>
  <si>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</si>
  <si>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</si>
  <si>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</si>
  <si>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</si>
  <si>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</si>
  <si>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</si>
  <si>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</si>
  <si>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</si>
  <si>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</si>
  <si>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</si>
  <si>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</si>
  <si>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</si>
  <si>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</si>
  <si>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</si>
  <si>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</si>
  <si>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</si>
  <si>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</si>
  <si>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</si>
  <si>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</si>
  <si>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650 10804020 01 0000 110</t>
  </si>
  <si>
    <t>650 11302995 10 0000 130</t>
  </si>
  <si>
    <t>650 11701050 10 0000 180</t>
  </si>
  <si>
    <t>650 20201001 10 0000 151</t>
  </si>
  <si>
    <t>650 20201003 10 0000 151</t>
  </si>
  <si>
    <t>650 20203003 10 0000 151</t>
  </si>
  <si>
    <t>650 20203015 10 0000 151</t>
  </si>
  <si>
    <t>650 20204014 10 0000 151</t>
  </si>
  <si>
    <t>650 20204999 10 0000 151</t>
  </si>
  <si>
    <t>650 21905000 10 0000 151</t>
  </si>
  <si>
    <t>660 11633050 10 0000 140</t>
  </si>
  <si>
    <t>182 10102010 01 0000 110</t>
  </si>
  <si>
    <t>182 10102030 01 0000 110</t>
  </si>
  <si>
    <t>182 10601030 10 0000 110</t>
  </si>
  <si>
    <t>070 11105013 10 0000 120</t>
  </si>
  <si>
    <t>070 11406013 10 0000 430</t>
  </si>
  <si>
    <t>Администрация сельского поселения Сытомино</t>
  </si>
  <si>
    <t>Бюджет МО с.п. Сытомино</t>
  </si>
  <si>
    <t>79555043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</si>
  <si>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</si>
  <si>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</si>
  <si>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</si>
  <si>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</si>
  <si>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</si>
  <si>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</si>
  <si>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</si>
  <si>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</si>
  <si>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</si>
  <si>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</si>
  <si>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</si>
  <si>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Безвозмездные перечисления организациям, за исключением государственных и муниципальных организаций</t>
  </si>
  <si>
    <t>Пенсия,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</si>
  <si>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</si>
  <si>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</si>
  <si>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</si>
  <si>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</si>
  <si>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</si>
  <si>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</si>
  <si>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</si>
  <si>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</si>
  <si>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</si>
  <si>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t xml:space="preserve">Гл. бухгалтер ________________   </t>
  </si>
  <si>
    <t xml:space="preserve">по ОКТМО </t>
  </si>
  <si>
    <t>71826436</t>
  </si>
  <si>
    <t>650 20705030 10 0000 180</t>
  </si>
  <si>
    <t>182 10606033 10 0000 110</t>
  </si>
  <si>
    <t>182 10606043 10 0000 110</t>
  </si>
  <si>
    <t>Прочие доходы от компенсации затрат бюджетов сельских поселений</t>
  </si>
  <si>
    <t>Невыясненные поступления,зачисляемые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</si>
  <si>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</si>
  <si>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</si>
  <si>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</si>
  <si>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</si>
  <si>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</si>
  <si>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сельских поселений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</si>
  <si>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</si>
  <si>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</si>
  <si>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</si>
  <si>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</si>
  <si>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</si>
  <si>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на которые не разграничена и которые расположены в границах сельских поселений</t>
  </si>
  <si>
    <t>Единый сельскохозяйственный налог</t>
  </si>
  <si>
    <t>182 10503010 01 0000 110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</si>
  <si>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адвокатсткие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</si>
  <si>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</si>
  <si>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 xml:space="preserve">Прочие безвозмездные поступления в бюджеты сельских поселений </t>
  </si>
  <si>
    <t>650 0102 5310102030 121 211</t>
  </si>
  <si>
    <t>650 0102 5310102030 129 213</t>
  </si>
  <si>
    <t>650 0104 5310102040 121 211</t>
  </si>
  <si>
    <t>650 0104 5310102040 122 212</t>
  </si>
  <si>
    <t>650 0104 5310102040 129 213</t>
  </si>
  <si>
    <t>650 0111 4050000690 870 290</t>
  </si>
  <si>
    <t>650 0113 5310200590 111 211</t>
  </si>
  <si>
    <t>650 0113 5310200590 112 212</t>
  </si>
  <si>
    <t>650 0113 5310200590 119 213</t>
  </si>
  <si>
    <t>650 0113 5310200590 244 221</t>
  </si>
  <si>
    <t>650 0113 5310200590 244 223</t>
  </si>
  <si>
    <t>650 0113 5310200590 244 225</t>
  </si>
  <si>
    <t>650 0113 5310200590 244 226</t>
  </si>
  <si>
    <t>650 0113 5310200590 244 290</t>
  </si>
  <si>
    <t>650 0113 5310200590 244 340</t>
  </si>
  <si>
    <t>650 0113 5310200590 851 290</t>
  </si>
  <si>
    <t>650 0113 5310200590 852 290</t>
  </si>
  <si>
    <t>650 0113 5450300590 244 226</t>
  </si>
  <si>
    <t>650 0113 5460100590 244 226</t>
  </si>
  <si>
    <t>650 0113 5460200590 244 226</t>
  </si>
  <si>
    <t>650 0113 5460300590 244 310</t>
  </si>
  <si>
    <t>650 0113 5310200690 851 290</t>
  </si>
  <si>
    <t>650 0113 5310200690 853 290</t>
  </si>
  <si>
    <t>650 0113 5310202400 122 212</t>
  </si>
  <si>
    <t>650 0113 5310202400 129 213</t>
  </si>
  <si>
    <t>650 0113 5310202400 244 221</t>
  </si>
  <si>
    <t>650 0113 5310202400 244 226</t>
  </si>
  <si>
    <t>650 0113 5310202400 244 290</t>
  </si>
  <si>
    <t>650 0113 5310202400 244 340</t>
  </si>
  <si>
    <t>650 0113 5310202400 853 290</t>
  </si>
  <si>
    <t>650 0113 5450302400 244 226</t>
  </si>
  <si>
    <t>650 0113 5460202400 244 226</t>
  </si>
  <si>
    <t>650 0203 5330200690 244 222</t>
  </si>
  <si>
    <t>650 0309 5610200690 244 226</t>
  </si>
  <si>
    <t>650 0314 5120682300 123 290</t>
  </si>
  <si>
    <t>650 0314 51206S2300 123 290</t>
  </si>
  <si>
    <t>650 0409 5900189010 244 225</t>
  </si>
  <si>
    <t>650 0409 5900189010 244 226</t>
  </si>
  <si>
    <t>650 0409 5900189107 244 225</t>
  </si>
  <si>
    <t>650 0409 5900289107 244 225</t>
  </si>
  <si>
    <t>650 0409 5900320641 244 225</t>
  </si>
  <si>
    <t>650 0409 5900389010 244 225</t>
  </si>
  <si>
    <t>650 0410 5310202400 244 221</t>
  </si>
  <si>
    <t>650 0410 5460102400 244 226</t>
  </si>
  <si>
    <t>650 0503 5700120829 244 225</t>
  </si>
  <si>
    <t>650 0503 5700120829 244 226</t>
  </si>
  <si>
    <t>650 0503 5700289010 244 223</t>
  </si>
  <si>
    <t>650 0503 5700289010 244 225</t>
  </si>
  <si>
    <t>650 0503 5700289010 244 226</t>
  </si>
  <si>
    <t>650 0503 5700320829 244 225</t>
  </si>
  <si>
    <t>650 0503 5700320829 244 226</t>
  </si>
  <si>
    <t>650 0503 5700420813 244 225</t>
  </si>
  <si>
    <t>650 0503 5700420813 244 226</t>
  </si>
  <si>
    <t>650 0503 5800420811 244 223</t>
  </si>
  <si>
    <t>650 0503 5800520811 244 225</t>
  </si>
  <si>
    <t>650 0503 5800520811 244 226</t>
  </si>
  <si>
    <t>650 0603 5700789310 244 222</t>
  </si>
  <si>
    <t>650 0603 5700789310 244 340</t>
  </si>
  <si>
    <t>650 0707 5Б00120611 244 222</t>
  </si>
  <si>
    <t>650 0707 5Б00120611 244 290</t>
  </si>
  <si>
    <t>650 0707 5Б00120611 244 340</t>
  </si>
  <si>
    <t>650 0801 5200189320 244 290</t>
  </si>
  <si>
    <t>650 1001 4050071601 312 263</t>
  </si>
  <si>
    <t>650 1003 4050071699 313 262</t>
  </si>
  <si>
    <t>650 1102 5А00120639 244 222</t>
  </si>
  <si>
    <t>650 1102 5А00120639 244 290</t>
  </si>
  <si>
    <t>650 1403 4050089020 540 251</t>
  </si>
  <si>
    <t>650 0203 5330251180 121 211</t>
  </si>
  <si>
    <t>650 0203 5330251180 129 213</t>
  </si>
  <si>
    <t>650 0304 5330159300 121 211</t>
  </si>
  <si>
    <t>650 0304 5330159300 129 213</t>
  </si>
  <si>
    <t>650 0801 5200200590 111 211</t>
  </si>
  <si>
    <t>650 0801 5200200590 112 212</t>
  </si>
  <si>
    <t>650 0801 5200200590 119 213</t>
  </si>
  <si>
    <t>650 0801 5200200590 851 290</t>
  </si>
  <si>
    <t>650 0801 5200200590 852 290</t>
  </si>
  <si>
    <t>650 0801 5200200590 853 290</t>
  </si>
  <si>
    <t>650 0801 5200800590 244 221</t>
  </si>
  <si>
    <t>650 0801 5200800590 244 223</t>
  </si>
  <si>
    <t>650 0801 5200800590 244 225</t>
  </si>
  <si>
    <t>650 0801 5200800590 244 226</t>
  </si>
  <si>
    <t>650 0801 5200800590 244 290</t>
  </si>
  <si>
    <t>650 0801 5200800590 244 340</t>
  </si>
  <si>
    <t>650 0801 5450300590 244 226</t>
  </si>
  <si>
    <t>650 0801 5460100590 244 226</t>
  </si>
  <si>
    <t>650 0801 5460200590 244 226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</si>
  <si>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</si>
  <si>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650 21805010 10 0000 151</t>
  </si>
  <si>
    <t>650 0113 4050000690 853 290</t>
  </si>
  <si>
    <t>650 0113 5310200590 244 310</t>
  </si>
  <si>
    <t>650 0309 4050000690 244 222</t>
  </si>
  <si>
    <t>650 0309 5510300690 244 340</t>
  </si>
  <si>
    <t>650 0314 51206S2300 244 226</t>
  </si>
  <si>
    <t>650 0409 5900189107 244 226</t>
  </si>
  <si>
    <t>650 0412 4050020660 244 226</t>
  </si>
  <si>
    <t>650 0503 5700520829 244 225</t>
  </si>
  <si>
    <t>650 0503 5700720829 244 225</t>
  </si>
  <si>
    <t>650 0801 5200282440 111 211</t>
  </si>
  <si>
    <t>650 0801 5200282440 119 213</t>
  </si>
  <si>
    <t>650 0801 5200800590 244 310</t>
  </si>
  <si>
    <t>650 0409 4050082390 244 225</t>
  </si>
  <si>
    <t>650 0409 40500S2390 244 225</t>
  </si>
  <si>
    <t>650 0107 4050089115 244 226</t>
  </si>
  <si>
    <t>650 0409 4050082390 244 310</t>
  </si>
  <si>
    <t>650 0801 5200800590 244 222</t>
  </si>
  <si>
    <t>650 0503 5800320811 244 310</t>
  </si>
  <si>
    <t>650 0412 4050020644 630 242</t>
  </si>
  <si>
    <t>650 0113 5310202400 122 290</t>
  </si>
  <si>
    <t>Кожина Н.Ю.</t>
  </si>
  <si>
    <t>650 0113 5310202400 350 290</t>
  </si>
  <si>
    <t>650 0503 4050020829 244 310</t>
  </si>
  <si>
    <t>650 0801 5460200590 244 310</t>
  </si>
  <si>
    <t>Бахметова Л.А.</t>
  </si>
  <si>
    <t>650 0503 4050020829 244 222</t>
  </si>
  <si>
    <r>
      <t xml:space="preserve">на  1 </t>
    </r>
    <r>
      <rPr>
        <u val="single"/>
        <sz val="8"/>
        <rFont val="Arial"/>
        <family val="2"/>
      </rPr>
      <t xml:space="preserve">     января     </t>
    </r>
    <r>
      <rPr>
        <sz val="8"/>
        <rFont val="Arial"/>
        <family val="2"/>
      </rPr>
      <t xml:space="preserve">  2017 г.</t>
    </r>
  </si>
  <si>
    <t>01.01.2017.</t>
  </si>
  <si>
    <r>
      <t>"</t>
    </r>
    <r>
      <rPr>
        <u val="single"/>
        <sz val="8"/>
        <rFont val="Arial"/>
        <family val="2"/>
      </rPr>
      <t xml:space="preserve">  12  </t>
    </r>
    <r>
      <rPr>
        <sz val="8"/>
        <rFont val="Arial"/>
        <family val="2"/>
      </rPr>
      <t xml:space="preserve">"   </t>
    </r>
    <r>
      <rPr>
        <u val="single"/>
        <sz val="8"/>
        <rFont val="Arial"/>
        <family val="2"/>
      </rPr>
      <t xml:space="preserve">  января  </t>
    </r>
    <r>
      <rPr>
        <sz val="8"/>
        <rFont val="Arial"/>
        <family val="2"/>
      </rPr>
      <t xml:space="preserve">  2017  г.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</si>
</sst>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-#,##0.00;\-"/>
    <numFmt numFmtId="181" formatCode="#,##0.00;\-#,##0.00;"/>
    <numFmt numFmtId="182" formatCode="#,##0.00_ ;\-#,##0.00\ "/>
    <numFmt numFmtId="183" formatCode="0.0000"/>
    <numFmt numFmtId="184" formatCode="0.000"/>
    <numFmt numFmtId="185" formatCode="000"/>
    <numFmt numFmtId="186" formatCode="#,##0.00;[Red]\-#,##0.00;0.00"/>
    <numFmt numFmtId="187" formatCode="000\.00"/>
    <numFmt numFmtId="188" formatCode="00\.00\.00"/>
    <numFmt numFmtId="189" formatCode="000\.000\.000"/>
    <numFmt numFmtId="190" formatCode="000\.00\.0000"/>
    <numFmt numFmtId="191" formatCode="000\.00\.00"/>
    <numFmt numFmtId="192" formatCode="0000000000"/>
    <numFmt numFmtId="193" formatCode="0000"/>
    <numFmt numFmtId="194" formatCode="000\.00\.000\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0" xfId="0" applyNumberFormat="1" applyFont="1" applyFill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49" fontId="6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180" fontId="6" fillId="0" borderId="19" xfId="0" applyNumberFormat="1" applyFont="1" applyBorder="1" applyAlignment="1">
      <alignment horizontal="right" shrinkToFit="1"/>
    </xf>
    <xf numFmtId="180" fontId="6" fillId="0" borderId="18" xfId="0" applyNumberFormat="1" applyFont="1" applyFill="1" applyBorder="1" applyAlignment="1">
      <alignment horizontal="right" shrinkToFit="1"/>
    </xf>
    <xf numFmtId="180" fontId="6" fillId="0" borderId="24" xfId="0" applyNumberFormat="1" applyFont="1" applyBorder="1" applyAlignment="1">
      <alignment horizontal="right" shrinkToFit="1"/>
    </xf>
    <xf numFmtId="0" fontId="6" fillId="0" borderId="25" xfId="0" applyFont="1" applyBorder="1" applyAlignment="1">
      <alignment horizontal="left" wrapText="1" indent="2"/>
    </xf>
    <xf numFmtId="49" fontId="6" fillId="0" borderId="26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shrinkToFit="1"/>
    </xf>
    <xf numFmtId="180" fontId="6" fillId="0" borderId="27" xfId="0" applyNumberFormat="1" applyFont="1" applyBorder="1" applyAlignment="1">
      <alignment horizontal="right" shrinkToFit="1"/>
    </xf>
    <xf numFmtId="180" fontId="6" fillId="0" borderId="20" xfId="0" applyNumberFormat="1" applyFont="1" applyFill="1" applyBorder="1" applyAlignment="1">
      <alignment horizontal="right" shrinkToFit="1"/>
    </xf>
    <xf numFmtId="180" fontId="6" fillId="0" borderId="28" xfId="0" applyNumberFormat="1" applyFont="1" applyBorder="1" applyAlignment="1">
      <alignment horizontal="right" shrinkToFit="1"/>
    </xf>
    <xf numFmtId="49" fontId="9" fillId="33" borderId="29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wrapText="1"/>
    </xf>
    <xf numFmtId="49" fontId="6" fillId="34" borderId="30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right" vertical="center" wrapText="1"/>
    </xf>
    <xf numFmtId="4" fontId="9" fillId="0" borderId="29" xfId="0" applyNumberFormat="1" applyFont="1" applyFill="1" applyBorder="1" applyAlignment="1">
      <alignment horizontal="right" vertical="center" wrapText="1"/>
    </xf>
    <xf numFmtId="180" fontId="6" fillId="0" borderId="28" xfId="0" applyNumberFormat="1" applyFont="1" applyBorder="1" applyAlignment="1">
      <alignment horizontal="right" vertical="center" shrinkToFit="1"/>
    </xf>
    <xf numFmtId="0" fontId="9" fillId="33" borderId="29" xfId="0" applyNumberFormat="1" applyFont="1" applyFill="1" applyBorder="1" applyAlignment="1">
      <alignment horizontal="left" vertical="center" wrapText="1"/>
    </xf>
    <xf numFmtId="4" fontId="6" fillId="34" borderId="29" xfId="0" applyNumberFormat="1" applyFont="1" applyFill="1" applyBorder="1" applyAlignment="1">
      <alignment horizontal="right" vertical="center" wrapText="1"/>
    </xf>
    <xf numFmtId="4" fontId="9" fillId="33" borderId="29" xfId="0" applyNumberFormat="1" applyFont="1" applyFill="1" applyBorder="1" applyAlignment="1">
      <alignment horizontal="right" vertical="center" wrapText="1"/>
    </xf>
    <xf numFmtId="180" fontId="6" fillId="0" borderId="31" xfId="0" applyNumberFormat="1" applyFont="1" applyBorder="1" applyAlignment="1">
      <alignment horizontal="right" vertical="center" shrinkToFit="1"/>
    </xf>
    <xf numFmtId="49" fontId="6" fillId="34" borderId="32" xfId="0" applyNumberFormat="1" applyFont="1" applyFill="1" applyBorder="1" applyAlignment="1">
      <alignment horizontal="center" vertical="center" wrapText="1"/>
    </xf>
    <xf numFmtId="4" fontId="6" fillId="34" borderId="33" xfId="0" applyNumberFormat="1" applyFont="1" applyFill="1" applyBorder="1" applyAlignment="1">
      <alignment horizontal="right" vertical="center" wrapText="1"/>
    </xf>
    <xf numFmtId="4" fontId="9" fillId="33" borderId="33" xfId="0" applyNumberFormat="1" applyFont="1" applyFill="1" applyBorder="1" applyAlignment="1">
      <alignment horizontal="right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179" fontId="9" fillId="33" borderId="29" xfId="0" applyNumberFormat="1" applyFont="1" applyFill="1" applyBorder="1" applyAlignment="1">
      <alignment horizontal="right" vertical="center" wrapText="1"/>
    </xf>
    <xf numFmtId="179" fontId="9" fillId="33" borderId="20" xfId="0" applyNumberFormat="1" applyFont="1" applyFill="1" applyBorder="1" applyAlignment="1">
      <alignment horizontal="right" vertical="center" wrapText="1"/>
    </xf>
    <xf numFmtId="49" fontId="9" fillId="34" borderId="33" xfId="0" applyNumberFormat="1" applyFont="1" applyFill="1" applyBorder="1" applyAlignment="1">
      <alignment horizontal="left" vertical="center" wrapText="1"/>
    </xf>
    <xf numFmtId="49" fontId="6" fillId="0" borderId="34" xfId="0" applyNumberFormat="1" applyFont="1" applyBorder="1" applyAlignment="1">
      <alignment horizontal="center" wrapText="1"/>
    </xf>
    <xf numFmtId="49" fontId="9" fillId="34" borderId="32" xfId="0" applyNumberFormat="1" applyFont="1" applyFill="1" applyBorder="1" applyAlignment="1">
      <alignment horizontal="center" vertical="center" wrapText="1"/>
    </xf>
    <xf numFmtId="179" fontId="9" fillId="33" borderId="33" xfId="0" applyNumberFormat="1" applyFont="1" applyFill="1" applyBorder="1" applyAlignment="1">
      <alignment horizontal="right" vertical="center" wrapText="1"/>
    </xf>
    <xf numFmtId="179" fontId="9" fillId="0" borderId="29" xfId="0" applyNumberFormat="1" applyFont="1" applyFill="1" applyBorder="1" applyAlignment="1">
      <alignment horizontal="right" vertical="center" wrapText="1"/>
    </xf>
    <xf numFmtId="182" fontId="9" fillId="0" borderId="29" xfId="0" applyNumberFormat="1" applyFont="1" applyFill="1" applyBorder="1" applyAlignment="1">
      <alignment horizontal="right" vertical="center" wrapText="1"/>
    </xf>
    <xf numFmtId="49" fontId="9" fillId="33" borderId="35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left" wrapText="1"/>
    </xf>
    <xf numFmtId="49" fontId="6" fillId="34" borderId="37" xfId="0" applyNumberFormat="1" applyFont="1" applyFill="1" applyBorder="1" applyAlignment="1">
      <alignment horizontal="center" vertical="center" wrapText="1"/>
    </xf>
    <xf numFmtId="182" fontId="9" fillId="0" borderId="35" xfId="0" applyNumberFormat="1" applyFont="1" applyFill="1" applyBorder="1" applyAlignment="1">
      <alignment horizontal="right" vertical="center" wrapText="1"/>
    </xf>
    <xf numFmtId="4" fontId="9" fillId="33" borderId="35" xfId="0" applyNumberFormat="1" applyFont="1" applyFill="1" applyBorder="1" applyAlignment="1">
      <alignment horizontal="right" vertical="center" wrapText="1"/>
    </xf>
    <xf numFmtId="180" fontId="6" fillId="0" borderId="38" xfId="0" applyNumberFormat="1" applyFont="1" applyBorder="1" applyAlignment="1">
      <alignment horizontal="right" vertical="center" shrinkToFit="1"/>
    </xf>
    <xf numFmtId="0" fontId="5" fillId="0" borderId="0" xfId="0" applyFont="1" applyFill="1" applyAlignment="1">
      <alignment/>
    </xf>
    <xf numFmtId="49" fontId="6" fillId="0" borderId="0" xfId="0" applyNumberFormat="1" applyFont="1" applyAlignment="1">
      <alignment horizontal="right"/>
    </xf>
    <xf numFmtId="0" fontId="5" fillId="0" borderId="32" xfId="0" applyFont="1" applyBorder="1" applyAlignment="1">
      <alignment horizontal="left"/>
    </xf>
    <xf numFmtId="0" fontId="5" fillId="0" borderId="32" xfId="0" applyFont="1" applyBorder="1" applyAlignment="1">
      <alignment/>
    </xf>
    <xf numFmtId="49" fontId="5" fillId="0" borderId="32" xfId="0" applyNumberFormat="1" applyFont="1" applyBorder="1" applyAlignment="1">
      <alignment/>
    </xf>
    <xf numFmtId="49" fontId="5" fillId="0" borderId="32" xfId="0" applyNumberFormat="1" applyFont="1" applyFill="1" applyBorder="1" applyAlignment="1">
      <alignment/>
    </xf>
    <xf numFmtId="0" fontId="5" fillId="0" borderId="32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5" fillId="0" borderId="14" xfId="0" applyFont="1" applyBorder="1" applyAlignment="1">
      <alignment/>
    </xf>
    <xf numFmtId="49" fontId="6" fillId="0" borderId="14" xfId="0" applyNumberFormat="1" applyFont="1" applyFill="1" applyBorder="1" applyAlignment="1">
      <alignment vertical="center"/>
    </xf>
    <xf numFmtId="49" fontId="6" fillId="0" borderId="3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180" fontId="6" fillId="0" borderId="18" xfId="0" applyNumberFormat="1" applyFont="1" applyBorder="1" applyAlignment="1">
      <alignment horizontal="right" shrinkToFit="1"/>
    </xf>
    <xf numFmtId="0" fontId="6" fillId="0" borderId="28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shrinkToFit="1"/>
    </xf>
    <xf numFmtId="49" fontId="9" fillId="34" borderId="20" xfId="0" applyNumberFormat="1" applyFont="1" applyFill="1" applyBorder="1" applyAlignment="1">
      <alignment horizontal="left" wrapText="1"/>
    </xf>
    <xf numFmtId="49" fontId="6" fillId="0" borderId="20" xfId="53" applyNumberFormat="1" applyFont="1" applyFill="1" applyBorder="1" applyAlignment="1" applyProtection="1">
      <alignment horizontal="center"/>
      <protection hidden="1"/>
    </xf>
    <xf numFmtId="186" fontId="6" fillId="0" borderId="20" xfId="53" applyNumberFormat="1" applyFont="1" applyFill="1" applyBorder="1" applyAlignment="1" applyProtection="1">
      <alignment/>
      <protection hidden="1"/>
    </xf>
    <xf numFmtId="180" fontId="6" fillId="0" borderId="28" xfId="0" applyNumberFormat="1" applyFont="1" applyFill="1" applyBorder="1" applyAlignment="1">
      <alignment horizontal="right" shrinkToFit="1"/>
    </xf>
    <xf numFmtId="49" fontId="9" fillId="34" borderId="29" xfId="0" applyNumberFormat="1" applyFont="1" applyFill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6" fillId="0" borderId="36" xfId="0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/>
    </xf>
    <xf numFmtId="180" fontId="6" fillId="0" borderId="41" xfId="0" applyNumberFormat="1" applyFont="1" applyBorder="1" applyAlignment="1">
      <alignment horizontal="right" shrinkToFit="1"/>
    </xf>
    <xf numFmtId="180" fontId="6" fillId="0" borderId="42" xfId="0" applyNumberFormat="1" applyFont="1" applyFill="1" applyBorder="1" applyAlignment="1">
      <alignment horizontal="right" shrinkToFit="1"/>
    </xf>
    <xf numFmtId="180" fontId="6" fillId="0" borderId="38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27" xfId="0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left" wrapText="1"/>
    </xf>
    <xf numFmtId="180" fontId="6" fillId="0" borderId="19" xfId="0" applyNumberFormat="1" applyFont="1" applyBorder="1" applyAlignment="1">
      <alignment horizontal="center"/>
    </xf>
    <xf numFmtId="180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45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180" fontId="6" fillId="0" borderId="17" xfId="0" applyNumberFormat="1" applyFont="1" applyBorder="1" applyAlignment="1">
      <alignment horizontal="center"/>
    </xf>
    <xf numFmtId="181" fontId="6" fillId="0" borderId="16" xfId="0" applyNumberFormat="1" applyFont="1" applyBorder="1" applyAlignment="1">
      <alignment horizontal="center"/>
    </xf>
    <xf numFmtId="180" fontId="6" fillId="0" borderId="4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181" fontId="6" fillId="0" borderId="18" xfId="0" applyNumberFormat="1" applyFont="1" applyBorder="1" applyAlignment="1">
      <alignment horizontal="center"/>
    </xf>
    <xf numFmtId="180" fontId="6" fillId="0" borderId="28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left" wrapText="1"/>
    </xf>
    <xf numFmtId="49" fontId="9" fillId="34" borderId="26" xfId="0" applyNumberFormat="1" applyFont="1" applyFill="1" applyBorder="1" applyAlignment="1">
      <alignment horizontal="center" vertical="center" wrapText="1"/>
    </xf>
    <xf numFmtId="180" fontId="6" fillId="0" borderId="3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center" wrapText="1"/>
    </xf>
    <xf numFmtId="180" fontId="6" fillId="0" borderId="41" xfId="0" applyNumberFormat="1" applyFont="1" applyBorder="1" applyAlignment="1">
      <alignment horizontal="center"/>
    </xf>
    <xf numFmtId="181" fontId="6" fillId="0" borderId="42" xfId="0" applyNumberFormat="1" applyFont="1" applyBorder="1" applyAlignment="1">
      <alignment horizontal="center"/>
    </xf>
    <xf numFmtId="180" fontId="6" fillId="0" borderId="4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6" fillId="0" borderId="32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3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186" fontId="6" fillId="33" borderId="20" xfId="53" applyNumberFormat="1" applyFont="1" applyFill="1" applyBorder="1" applyAlignment="1" applyProtection="1">
      <alignment/>
      <protection hidden="1"/>
    </xf>
    <xf numFmtId="0" fontId="6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E31" sqref="E31"/>
    </sheetView>
  </sheetViews>
  <sheetFormatPr defaultColWidth="9.00390625" defaultRowHeight="12.75"/>
  <cols>
    <col min="1" max="1" width="65.875" style="1" customWidth="1"/>
    <col min="2" max="2" width="4.625" style="1" customWidth="1"/>
    <col min="3" max="3" width="21.375" style="1" customWidth="1"/>
    <col min="4" max="4" width="14.75390625" style="2" customWidth="1"/>
    <col min="5" max="5" width="14.875" style="3" customWidth="1"/>
    <col min="6" max="6" width="14.125" style="5" customWidth="1"/>
    <col min="7" max="7" width="13.125" style="5" customWidth="1"/>
    <col min="8" max="16384" width="9.125" style="5" customWidth="1"/>
  </cols>
  <sheetData>
    <row r="1" ht="6" customHeight="1">
      <c r="F1" s="4"/>
    </row>
    <row r="2" spans="1:5" ht="3.75" customHeight="1">
      <c r="A2" s="148"/>
      <c r="B2" s="148"/>
      <c r="C2" s="148"/>
      <c r="D2" s="148"/>
      <c r="E2" s="148"/>
    </row>
    <row r="3" spans="1:6" ht="15.75" thickBot="1">
      <c r="A3" s="148" t="s">
        <v>47</v>
      </c>
      <c r="B3" s="148"/>
      <c r="C3" s="148"/>
      <c r="D3" s="148"/>
      <c r="E3" s="6"/>
      <c r="F3" s="7" t="s">
        <v>6</v>
      </c>
    </row>
    <row r="4" spans="1:6" ht="13.5" customHeight="1">
      <c r="A4" s="8"/>
      <c r="B4" s="8"/>
      <c r="C4" s="8"/>
      <c r="E4" s="9" t="s">
        <v>30</v>
      </c>
      <c r="F4" s="10" t="s">
        <v>48</v>
      </c>
    </row>
    <row r="5" spans="1:6" ht="12.75">
      <c r="A5" s="150" t="s">
        <v>244</v>
      </c>
      <c r="B5" s="150"/>
      <c r="C5" s="150"/>
      <c r="D5" s="150"/>
      <c r="E5" s="12" t="s">
        <v>29</v>
      </c>
      <c r="F5" s="13" t="s">
        <v>245</v>
      </c>
    </row>
    <row r="6" spans="1:6" ht="20.25" customHeight="1">
      <c r="A6" s="14"/>
      <c r="B6" s="8"/>
      <c r="C6" s="8"/>
      <c r="D6" s="11"/>
      <c r="E6" s="12" t="s">
        <v>31</v>
      </c>
      <c r="F6" s="13" t="s">
        <v>82</v>
      </c>
    </row>
    <row r="7" spans="1:6" ht="13.5" customHeight="1">
      <c r="A7" s="15" t="s">
        <v>42</v>
      </c>
      <c r="B7" s="149" t="s">
        <v>80</v>
      </c>
      <c r="C7" s="149"/>
      <c r="D7" s="149"/>
      <c r="E7" s="12" t="s">
        <v>33</v>
      </c>
      <c r="F7" s="13"/>
    </row>
    <row r="8" spans="1:6" ht="12.75" customHeight="1">
      <c r="A8" s="14" t="s">
        <v>43</v>
      </c>
      <c r="B8" s="147" t="s">
        <v>81</v>
      </c>
      <c r="C8" s="147"/>
      <c r="D8" s="147"/>
      <c r="E8" s="12" t="s">
        <v>106</v>
      </c>
      <c r="F8" s="13" t="s">
        <v>107</v>
      </c>
    </row>
    <row r="9" spans="1:6" ht="13.5" customHeight="1">
      <c r="A9" s="14" t="s">
        <v>27</v>
      </c>
      <c r="B9" s="14"/>
      <c r="C9" s="14"/>
      <c r="D9" s="16"/>
      <c r="E9" s="17"/>
      <c r="F9" s="13"/>
    </row>
    <row r="10" spans="1:6" ht="13.5" customHeight="1" thickBot="1">
      <c r="A10" s="14" t="s">
        <v>1</v>
      </c>
      <c r="B10" s="14"/>
      <c r="C10" s="14"/>
      <c r="D10" s="16"/>
      <c r="E10" s="12" t="s">
        <v>32</v>
      </c>
      <c r="F10" s="18" t="s">
        <v>0</v>
      </c>
    </row>
    <row r="11" spans="2:6" ht="20.25" customHeight="1">
      <c r="B11" s="19"/>
      <c r="C11" s="20" t="s">
        <v>49</v>
      </c>
      <c r="D11" s="21"/>
      <c r="E11" s="22"/>
      <c r="F11" s="23"/>
    </row>
    <row r="12" spans="1:6" ht="3" customHeight="1">
      <c r="A12" s="24"/>
      <c r="B12" s="25"/>
      <c r="C12" s="26"/>
      <c r="D12" s="27"/>
      <c r="E12" s="28"/>
      <c r="F12" s="27"/>
    </row>
    <row r="13" spans="1:6" ht="9.75" customHeight="1">
      <c r="A13" s="29" t="s">
        <v>7</v>
      </c>
      <c r="B13" s="30" t="s">
        <v>12</v>
      </c>
      <c r="C13" s="29" t="s">
        <v>39</v>
      </c>
      <c r="D13" s="31" t="s">
        <v>36</v>
      </c>
      <c r="E13" s="32"/>
      <c r="F13" s="31" t="s">
        <v>4</v>
      </c>
    </row>
    <row r="14" spans="1:6" ht="9.75" customHeight="1">
      <c r="A14" s="33"/>
      <c r="B14" s="30" t="s">
        <v>13</v>
      </c>
      <c r="C14" s="29" t="s">
        <v>34</v>
      </c>
      <c r="D14" s="31" t="s">
        <v>50</v>
      </c>
      <c r="E14" s="34" t="s">
        <v>28</v>
      </c>
      <c r="F14" s="31" t="s">
        <v>5</v>
      </c>
    </row>
    <row r="15" spans="1:6" ht="9.75" customHeight="1">
      <c r="A15" s="33"/>
      <c r="B15" s="29" t="s">
        <v>14</v>
      </c>
      <c r="C15" s="29" t="s">
        <v>35</v>
      </c>
      <c r="D15" s="31" t="s">
        <v>5</v>
      </c>
      <c r="E15" s="34"/>
      <c r="F15" s="31"/>
    </row>
    <row r="16" spans="1:6" ht="3" customHeight="1">
      <c r="A16" s="35"/>
      <c r="B16" s="36"/>
      <c r="C16" s="36"/>
      <c r="D16" s="37"/>
      <c r="E16" s="38"/>
      <c r="F16" s="37"/>
    </row>
    <row r="17" spans="1:6" ht="9.75" customHeight="1" thickBot="1">
      <c r="A17" s="39">
        <v>1</v>
      </c>
      <c r="B17" s="40">
        <v>2</v>
      </c>
      <c r="C17" s="40">
        <v>3</v>
      </c>
      <c r="D17" s="41" t="s">
        <v>2</v>
      </c>
      <c r="E17" s="42" t="s">
        <v>3</v>
      </c>
      <c r="F17" s="41" t="s">
        <v>9</v>
      </c>
    </row>
    <row r="18" spans="1:6" ht="15.75" customHeight="1">
      <c r="A18" s="43" t="s">
        <v>51</v>
      </c>
      <c r="B18" s="44" t="s">
        <v>16</v>
      </c>
      <c r="C18" s="45" t="s">
        <v>26</v>
      </c>
      <c r="D18" s="46">
        <f>SUM(D19:D41)</f>
        <v>41610504.32</v>
      </c>
      <c r="E18" s="47">
        <f>SUM(E19:E41)</f>
        <v>40754200.53999999</v>
      </c>
      <c r="F18" s="48">
        <f aca="true" t="shared" si="0" ref="F18:F29">D18-E18</f>
        <v>856303.7800000086</v>
      </c>
    </row>
    <row r="19" spans="1:6" ht="15.75" customHeight="1">
      <c r="A19" s="49" t="s">
        <v>8</v>
      </c>
      <c r="B19" s="50"/>
      <c r="C19" s="51"/>
      <c r="D19" s="52"/>
      <c r="E19" s="53"/>
      <c r="F19" s="54">
        <f t="shared" si="0"/>
        <v>0</v>
      </c>
    </row>
    <row r="20" spans="1:6" ht="56.25" customHeight="1" hidden="1">
      <c r="A20" s="55" t="s">
        <v>62</v>
      </c>
      <c r="B20" s="56"/>
      <c r="C20" s="57" t="s">
        <v>74</v>
      </c>
      <c r="D20" s="58"/>
      <c r="E20" s="59"/>
      <c r="F20" s="60">
        <f t="shared" si="0"/>
        <v>0</v>
      </c>
    </row>
    <row r="21" spans="1:6" ht="48" customHeight="1">
      <c r="A21" s="61" t="s">
        <v>98</v>
      </c>
      <c r="B21" s="56"/>
      <c r="C21" s="57" t="s">
        <v>75</v>
      </c>
      <c r="D21" s="62">
        <v>1573000</v>
      </c>
      <c r="E21" s="63">
        <v>1596389.63</v>
      </c>
      <c r="F21" s="64">
        <f t="shared" si="0"/>
        <v>-23389.62999999989</v>
      </c>
    </row>
    <row r="22" spans="1:6" ht="63.75" customHeight="1" hidden="1">
      <c r="A22" s="61" t="s">
        <v>127</v>
      </c>
      <c r="B22" s="56"/>
      <c r="C22" s="65" t="s">
        <v>128</v>
      </c>
      <c r="D22" s="66"/>
      <c r="E22" s="67"/>
      <c r="F22" s="60">
        <f>D22-E22</f>
        <v>0</v>
      </c>
    </row>
    <row r="23" spans="1:6" ht="34.5" customHeight="1">
      <c r="A23" s="55" t="s">
        <v>63</v>
      </c>
      <c r="B23" s="56"/>
      <c r="C23" s="65" t="s">
        <v>76</v>
      </c>
      <c r="D23" s="66">
        <v>13000</v>
      </c>
      <c r="E23" s="67">
        <v>12694.3</v>
      </c>
      <c r="F23" s="60">
        <f t="shared" si="0"/>
        <v>305.7000000000007</v>
      </c>
    </row>
    <row r="24" spans="1:6" ht="24.75" customHeight="1" hidden="1">
      <c r="A24" s="55" t="s">
        <v>125</v>
      </c>
      <c r="B24" s="56"/>
      <c r="C24" s="65" t="s">
        <v>126</v>
      </c>
      <c r="D24" s="66"/>
      <c r="E24" s="67"/>
      <c r="F24" s="60">
        <f>D24-E24</f>
        <v>0</v>
      </c>
    </row>
    <row r="25" spans="1:6" ht="31.5" customHeight="1">
      <c r="A25" s="55" t="s">
        <v>120</v>
      </c>
      <c r="B25" s="56"/>
      <c r="C25" s="68" t="s">
        <v>77</v>
      </c>
      <c r="D25" s="62">
        <v>52000</v>
      </c>
      <c r="E25" s="69">
        <v>41540.57</v>
      </c>
      <c r="F25" s="60">
        <f t="shared" si="0"/>
        <v>10459.43</v>
      </c>
    </row>
    <row r="26" spans="1:6" ht="31.5" customHeight="1">
      <c r="A26" s="55" t="s">
        <v>121</v>
      </c>
      <c r="B26" s="56"/>
      <c r="C26" s="68" t="s">
        <v>109</v>
      </c>
      <c r="D26" s="62">
        <v>23500</v>
      </c>
      <c r="E26" s="69">
        <v>18951.44</v>
      </c>
      <c r="F26" s="60">
        <f t="shared" si="0"/>
        <v>4548.560000000001</v>
      </c>
    </row>
    <row r="27" spans="1:6" ht="31.5" customHeight="1">
      <c r="A27" s="55" t="s">
        <v>122</v>
      </c>
      <c r="B27" s="56"/>
      <c r="C27" s="68" t="s">
        <v>110</v>
      </c>
      <c r="D27" s="62">
        <v>30900</v>
      </c>
      <c r="E27" s="63">
        <v>32884.22</v>
      </c>
      <c r="F27" s="60">
        <f t="shared" si="0"/>
        <v>-1984.2200000000012</v>
      </c>
    </row>
    <row r="28" spans="1:6" ht="46.5" customHeight="1" hidden="1">
      <c r="A28" s="61" t="s">
        <v>123</v>
      </c>
      <c r="B28" s="56"/>
      <c r="C28" s="68" t="s">
        <v>78</v>
      </c>
      <c r="D28" s="62"/>
      <c r="E28" s="69"/>
      <c r="F28" s="60">
        <f t="shared" si="0"/>
        <v>0</v>
      </c>
    </row>
    <row r="29" spans="1:6" ht="30.75" customHeight="1" hidden="1">
      <c r="A29" s="55" t="s">
        <v>124</v>
      </c>
      <c r="B29" s="56"/>
      <c r="C29" s="68" t="s">
        <v>79</v>
      </c>
      <c r="D29" s="62"/>
      <c r="E29" s="70"/>
      <c r="F29" s="64">
        <f t="shared" si="0"/>
        <v>0</v>
      </c>
    </row>
    <row r="30" spans="1:6" ht="50.25" customHeight="1">
      <c r="A30" s="71" t="s">
        <v>61</v>
      </c>
      <c r="B30" s="72"/>
      <c r="C30" s="73" t="s">
        <v>64</v>
      </c>
      <c r="D30" s="66">
        <v>6000</v>
      </c>
      <c r="E30" s="74">
        <v>5250</v>
      </c>
      <c r="F30" s="60">
        <f aca="true" t="shared" si="1" ref="F30:F40">D30-E30</f>
        <v>750</v>
      </c>
    </row>
    <row r="31" spans="1:6" ht="16.5" customHeight="1">
      <c r="A31" s="55" t="s">
        <v>111</v>
      </c>
      <c r="B31" s="50"/>
      <c r="C31" s="68" t="s">
        <v>65</v>
      </c>
      <c r="D31" s="75">
        <v>10500</v>
      </c>
      <c r="E31" s="69">
        <v>13130.46</v>
      </c>
      <c r="F31" s="60">
        <f t="shared" si="1"/>
        <v>-2630.459999999999</v>
      </c>
    </row>
    <row r="32" spans="1:6" ht="22.5" customHeight="1" hidden="1">
      <c r="A32" s="55" t="s">
        <v>112</v>
      </c>
      <c r="B32" s="50"/>
      <c r="C32" s="68" t="s">
        <v>66</v>
      </c>
      <c r="D32" s="75">
        <v>0</v>
      </c>
      <c r="E32" s="69"/>
      <c r="F32" s="60">
        <f t="shared" si="1"/>
        <v>0</v>
      </c>
    </row>
    <row r="33" spans="1:6" ht="21.75" customHeight="1">
      <c r="A33" s="55" t="s">
        <v>113</v>
      </c>
      <c r="B33" s="56"/>
      <c r="C33" s="68" t="s">
        <v>67</v>
      </c>
      <c r="D33" s="62">
        <v>7066200</v>
      </c>
      <c r="E33" s="63">
        <v>7066200</v>
      </c>
      <c r="F33" s="60">
        <f t="shared" si="1"/>
        <v>0</v>
      </c>
    </row>
    <row r="34" spans="1:6" ht="28.5" customHeight="1">
      <c r="A34" s="55" t="s">
        <v>114</v>
      </c>
      <c r="B34" s="56"/>
      <c r="C34" s="68" t="s">
        <v>68</v>
      </c>
      <c r="D34" s="62">
        <v>21347500</v>
      </c>
      <c r="E34" s="63">
        <v>21347500</v>
      </c>
      <c r="F34" s="60">
        <f t="shared" si="1"/>
        <v>0</v>
      </c>
    </row>
    <row r="35" spans="1:6" ht="27.75" customHeight="1">
      <c r="A35" s="55" t="s">
        <v>115</v>
      </c>
      <c r="B35" s="56"/>
      <c r="C35" s="68" t="s">
        <v>69</v>
      </c>
      <c r="D35" s="62">
        <v>14423</v>
      </c>
      <c r="E35" s="69">
        <v>14423</v>
      </c>
      <c r="F35" s="60">
        <f t="shared" si="1"/>
        <v>0</v>
      </c>
    </row>
    <row r="36" spans="1:6" ht="34.5" customHeight="1">
      <c r="A36" s="55" t="s">
        <v>116</v>
      </c>
      <c r="B36" s="56"/>
      <c r="C36" s="57" t="s">
        <v>70</v>
      </c>
      <c r="D36" s="62">
        <v>156000</v>
      </c>
      <c r="E36" s="69">
        <v>156000</v>
      </c>
      <c r="F36" s="60">
        <f t="shared" si="1"/>
        <v>0</v>
      </c>
    </row>
    <row r="37" spans="1:6" ht="45" customHeight="1">
      <c r="A37" s="55" t="s">
        <v>117</v>
      </c>
      <c r="B37" s="56"/>
      <c r="C37" s="57" t="s">
        <v>71</v>
      </c>
      <c r="D37" s="62">
        <v>534528</v>
      </c>
      <c r="E37" s="69">
        <v>275275.2</v>
      </c>
      <c r="F37" s="60">
        <f t="shared" si="1"/>
        <v>259252.8</v>
      </c>
    </row>
    <row r="38" spans="1:6" ht="25.5" customHeight="1">
      <c r="A38" s="55" t="s">
        <v>118</v>
      </c>
      <c r="B38" s="56"/>
      <c r="C38" s="57" t="s">
        <v>72</v>
      </c>
      <c r="D38" s="58">
        <v>8855842.13</v>
      </c>
      <c r="E38" s="69">
        <v>8246850.53</v>
      </c>
      <c r="F38" s="64">
        <f t="shared" si="1"/>
        <v>608991.6000000006</v>
      </c>
    </row>
    <row r="39" spans="1:6" ht="25.5" customHeight="1">
      <c r="A39" s="55" t="s">
        <v>129</v>
      </c>
      <c r="B39" s="56"/>
      <c r="C39" s="57" t="s">
        <v>108</v>
      </c>
      <c r="D39" s="58">
        <v>250000</v>
      </c>
      <c r="E39" s="69">
        <v>250000</v>
      </c>
      <c r="F39" s="64">
        <f t="shared" si="1"/>
        <v>0</v>
      </c>
    </row>
    <row r="40" spans="1:6" ht="42.75" customHeight="1" hidden="1">
      <c r="A40" s="55" t="s">
        <v>119</v>
      </c>
      <c r="B40" s="56"/>
      <c r="C40" s="57" t="s">
        <v>73</v>
      </c>
      <c r="D40" s="76">
        <v>0</v>
      </c>
      <c r="E40" s="63"/>
      <c r="F40" s="64">
        <f t="shared" si="1"/>
        <v>0</v>
      </c>
    </row>
    <row r="41" spans="1:6" ht="42.75" customHeight="1" thickBot="1">
      <c r="A41" s="77" t="s">
        <v>216</v>
      </c>
      <c r="B41" s="78"/>
      <c r="C41" s="79" t="s">
        <v>217</v>
      </c>
      <c r="D41" s="80">
        <v>1677111.19</v>
      </c>
      <c r="E41" s="81">
        <v>1677111.19</v>
      </c>
      <c r="F41" s="82">
        <f>D41-E41</f>
        <v>0</v>
      </c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3937007874015748" right="0.3937007874015748" top="0.984251968503937" bottom="0.3937007874015748" header="0" footer="0"/>
  <pageSetup fitToHeight="2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3"/>
  <sheetViews>
    <sheetView showGridLines="0" tabSelected="1" workbookViewId="0" topLeftCell="A1">
      <selection activeCell="D19" sqref="D19"/>
    </sheetView>
  </sheetViews>
  <sheetFormatPr defaultColWidth="9.00390625" defaultRowHeight="12.75"/>
  <cols>
    <col min="1" max="1" width="44.25390625" style="5" customWidth="1"/>
    <col min="2" max="2" width="5.375" style="5" customWidth="1"/>
    <col min="3" max="3" width="22.75390625" style="5" customWidth="1"/>
    <col min="4" max="4" width="15.75390625" style="5" customWidth="1"/>
    <col min="5" max="5" width="16.375" style="83" customWidth="1"/>
    <col min="6" max="6" width="14.75390625" style="5" customWidth="1"/>
    <col min="7" max="16384" width="9.125" style="5" customWidth="1"/>
  </cols>
  <sheetData>
    <row r="2" spans="2:6" ht="15">
      <c r="B2" s="19"/>
      <c r="C2" s="19" t="s">
        <v>58</v>
      </c>
      <c r="F2" s="84" t="s">
        <v>52</v>
      </c>
    </row>
    <row r="3" spans="1:6" ht="12.75">
      <c r="A3" s="85"/>
      <c r="B3" s="85"/>
      <c r="C3" s="86"/>
      <c r="D3" s="87"/>
      <c r="E3" s="88"/>
      <c r="F3" s="89"/>
    </row>
    <row r="4" spans="1:6" ht="12.75" hidden="1">
      <c r="A4" s="90"/>
      <c r="B4" s="91"/>
      <c r="C4" s="30"/>
      <c r="D4" s="31"/>
      <c r="E4" s="92"/>
      <c r="F4" s="93"/>
    </row>
    <row r="5" spans="1:6" ht="12.75">
      <c r="A5" s="29"/>
      <c r="B5" s="30" t="s">
        <v>12</v>
      </c>
      <c r="C5" s="29" t="s">
        <v>37</v>
      </c>
      <c r="D5" s="31" t="s">
        <v>38</v>
      </c>
      <c r="E5" s="34" t="s">
        <v>28</v>
      </c>
      <c r="F5" s="31" t="s">
        <v>4</v>
      </c>
    </row>
    <row r="6" spans="1:6" ht="11.25" customHeight="1">
      <c r="A6" s="29" t="s">
        <v>7</v>
      </c>
      <c r="B6" s="30" t="s">
        <v>13</v>
      </c>
      <c r="C6" s="29" t="s">
        <v>34</v>
      </c>
      <c r="D6" s="31" t="s">
        <v>50</v>
      </c>
      <c r="E6" s="34"/>
      <c r="F6" s="31" t="s">
        <v>5</v>
      </c>
    </row>
    <row r="7" spans="1:6" ht="11.25" customHeight="1">
      <c r="A7" s="94"/>
      <c r="B7" s="30" t="s">
        <v>14</v>
      </c>
      <c r="C7" s="30" t="s">
        <v>35</v>
      </c>
      <c r="D7" s="31" t="s">
        <v>5</v>
      </c>
      <c r="E7" s="34"/>
      <c r="F7" s="31"/>
    </row>
    <row r="8" spans="1:6" ht="12.75" hidden="1">
      <c r="A8" s="33"/>
      <c r="B8" s="30"/>
      <c r="C8" s="30"/>
      <c r="D8" s="31"/>
      <c r="E8" s="34"/>
      <c r="F8" s="93"/>
    </row>
    <row r="9" spans="1:6" ht="12.75" hidden="1">
      <c r="A9" s="33"/>
      <c r="B9" s="30"/>
      <c r="C9" s="30"/>
      <c r="D9" s="31"/>
      <c r="E9" s="34"/>
      <c r="F9" s="93"/>
    </row>
    <row r="10" spans="1:6" ht="13.5" thickBot="1">
      <c r="A10" s="39">
        <v>1</v>
      </c>
      <c r="B10" s="40">
        <v>2</v>
      </c>
      <c r="C10" s="40">
        <v>3</v>
      </c>
      <c r="D10" s="41" t="s">
        <v>2</v>
      </c>
      <c r="E10" s="42" t="s">
        <v>3</v>
      </c>
      <c r="F10" s="41" t="s">
        <v>9</v>
      </c>
    </row>
    <row r="11" spans="1:6" ht="15.75" customHeight="1">
      <c r="A11" s="43" t="s">
        <v>59</v>
      </c>
      <c r="B11" s="44" t="s">
        <v>17</v>
      </c>
      <c r="C11" s="45" t="s">
        <v>26</v>
      </c>
      <c r="D11" s="95">
        <f>SUM(D12:D122)</f>
        <v>43507808.35999999</v>
      </c>
      <c r="E11" s="47">
        <f>SUM(E12:E122)</f>
        <v>39757624.25</v>
      </c>
      <c r="F11" s="48">
        <f>D11-E11</f>
        <v>3750184.109999992</v>
      </c>
    </row>
    <row r="12" spans="1:6" ht="15.75" customHeight="1">
      <c r="A12" s="96" t="s">
        <v>8</v>
      </c>
      <c r="B12" s="50"/>
      <c r="C12" s="97"/>
      <c r="D12" s="46"/>
      <c r="E12" s="47"/>
      <c r="F12" s="54"/>
    </row>
    <row r="13" spans="1:6" ht="15" customHeight="1">
      <c r="A13" s="98" t="s">
        <v>83</v>
      </c>
      <c r="B13" s="50"/>
      <c r="C13" s="99" t="s">
        <v>130</v>
      </c>
      <c r="D13" s="100">
        <v>1453434</v>
      </c>
      <c r="E13" s="100">
        <v>1377873.71</v>
      </c>
      <c r="F13" s="54">
        <f aca="true" t="shared" si="0" ref="F13:F36">D13-E13</f>
        <v>75560.29000000004</v>
      </c>
    </row>
    <row r="14" spans="1:6" ht="15" customHeight="1">
      <c r="A14" s="98" t="s">
        <v>84</v>
      </c>
      <c r="B14" s="50"/>
      <c r="C14" s="99" t="s">
        <v>131</v>
      </c>
      <c r="D14" s="100">
        <v>370000</v>
      </c>
      <c r="E14" s="100">
        <v>319706.53</v>
      </c>
      <c r="F14" s="54">
        <f t="shared" si="0"/>
        <v>50293.46999999997</v>
      </c>
    </row>
    <row r="15" spans="1:6" ht="15" customHeight="1">
      <c r="A15" s="98" t="s">
        <v>83</v>
      </c>
      <c r="B15" s="50"/>
      <c r="C15" s="99" t="s">
        <v>132</v>
      </c>
      <c r="D15" s="100">
        <v>5741438</v>
      </c>
      <c r="E15" s="100">
        <v>5400211.67</v>
      </c>
      <c r="F15" s="54">
        <f t="shared" si="0"/>
        <v>341226.3300000001</v>
      </c>
    </row>
    <row r="16" spans="1:6" ht="15" customHeight="1">
      <c r="A16" s="98" t="s">
        <v>85</v>
      </c>
      <c r="B16" s="50"/>
      <c r="C16" s="99" t="s">
        <v>133</v>
      </c>
      <c r="D16" s="100">
        <v>18500</v>
      </c>
      <c r="E16" s="100">
        <v>12159</v>
      </c>
      <c r="F16" s="54">
        <f t="shared" si="0"/>
        <v>6341</v>
      </c>
    </row>
    <row r="17" spans="1:6" ht="15" customHeight="1">
      <c r="A17" s="98" t="s">
        <v>84</v>
      </c>
      <c r="B17" s="50"/>
      <c r="C17" s="99" t="s">
        <v>134</v>
      </c>
      <c r="D17" s="100">
        <v>1528800</v>
      </c>
      <c r="E17" s="100">
        <v>1473564.19</v>
      </c>
      <c r="F17" s="54">
        <f t="shared" si="0"/>
        <v>55235.810000000056</v>
      </c>
    </row>
    <row r="18" spans="1:6" ht="15" customHeight="1">
      <c r="A18" s="98" t="s">
        <v>87</v>
      </c>
      <c r="B18" s="50"/>
      <c r="C18" s="99" t="s">
        <v>232</v>
      </c>
      <c r="D18" s="100">
        <v>22044</v>
      </c>
      <c r="E18" s="100">
        <v>22044</v>
      </c>
      <c r="F18" s="54">
        <f>D18-E18</f>
        <v>0</v>
      </c>
    </row>
    <row r="19" spans="1:6" ht="15" customHeight="1">
      <c r="A19" s="98" t="s">
        <v>88</v>
      </c>
      <c r="B19" s="50"/>
      <c r="C19" s="99" t="s">
        <v>135</v>
      </c>
      <c r="D19" s="100">
        <v>496000</v>
      </c>
      <c r="E19" s="100">
        <v>0</v>
      </c>
      <c r="F19" s="54">
        <f t="shared" si="0"/>
        <v>496000</v>
      </c>
    </row>
    <row r="20" spans="1:6" ht="15" customHeight="1">
      <c r="A20" s="98" t="s">
        <v>88</v>
      </c>
      <c r="B20" s="50"/>
      <c r="C20" s="99" t="s">
        <v>218</v>
      </c>
      <c r="D20" s="100">
        <v>150000</v>
      </c>
      <c r="E20" s="100">
        <v>150000</v>
      </c>
      <c r="F20" s="54">
        <f>D20-E20</f>
        <v>0</v>
      </c>
    </row>
    <row r="21" spans="1:6" ht="15" customHeight="1">
      <c r="A21" s="98" t="s">
        <v>83</v>
      </c>
      <c r="B21" s="50"/>
      <c r="C21" s="99" t="s">
        <v>136</v>
      </c>
      <c r="D21" s="100">
        <v>3711203</v>
      </c>
      <c r="E21" s="100">
        <v>3479941.22</v>
      </c>
      <c r="F21" s="54">
        <f t="shared" si="0"/>
        <v>231261.7799999998</v>
      </c>
    </row>
    <row r="22" spans="1:6" ht="15" customHeight="1">
      <c r="A22" s="98" t="s">
        <v>85</v>
      </c>
      <c r="B22" s="50"/>
      <c r="C22" s="99" t="s">
        <v>137</v>
      </c>
      <c r="D22" s="100">
        <v>297307</v>
      </c>
      <c r="E22" s="100">
        <v>243946</v>
      </c>
      <c r="F22" s="54">
        <f t="shared" si="0"/>
        <v>53361</v>
      </c>
    </row>
    <row r="23" spans="1:6" ht="15" customHeight="1">
      <c r="A23" s="98" t="s">
        <v>84</v>
      </c>
      <c r="B23" s="50"/>
      <c r="C23" s="99" t="s">
        <v>138</v>
      </c>
      <c r="D23" s="100">
        <v>1254360</v>
      </c>
      <c r="E23" s="100">
        <v>1122555.81</v>
      </c>
      <c r="F23" s="54">
        <f t="shared" si="0"/>
        <v>131804.18999999994</v>
      </c>
    </row>
    <row r="24" spans="1:6" ht="15" customHeight="1">
      <c r="A24" s="98" t="s">
        <v>92</v>
      </c>
      <c r="B24" s="50"/>
      <c r="C24" s="99" t="s">
        <v>139</v>
      </c>
      <c r="D24" s="100">
        <v>14400</v>
      </c>
      <c r="E24" s="100">
        <v>12503.2</v>
      </c>
      <c r="F24" s="54">
        <f t="shared" si="0"/>
        <v>1896.7999999999993</v>
      </c>
    </row>
    <row r="25" spans="1:6" ht="15" customHeight="1">
      <c r="A25" s="98" t="s">
        <v>93</v>
      </c>
      <c r="B25" s="50"/>
      <c r="C25" s="99" t="s">
        <v>140</v>
      </c>
      <c r="D25" s="100">
        <v>426318.83</v>
      </c>
      <c r="E25" s="100">
        <v>402288.37</v>
      </c>
      <c r="F25" s="54">
        <f t="shared" si="0"/>
        <v>24030.46000000002</v>
      </c>
    </row>
    <row r="26" spans="1:6" ht="15" customHeight="1">
      <c r="A26" s="98" t="s">
        <v>90</v>
      </c>
      <c r="B26" s="50"/>
      <c r="C26" s="99" t="s">
        <v>141</v>
      </c>
      <c r="D26" s="100">
        <v>197636.58</v>
      </c>
      <c r="E26" s="100">
        <v>133153</v>
      </c>
      <c r="F26" s="54">
        <f t="shared" si="0"/>
        <v>64483.57999999999</v>
      </c>
    </row>
    <row r="27" spans="1:6" ht="15" customHeight="1">
      <c r="A27" s="98" t="s">
        <v>87</v>
      </c>
      <c r="B27" s="50"/>
      <c r="C27" s="99" t="s">
        <v>142</v>
      </c>
      <c r="D27" s="100">
        <v>78000</v>
      </c>
      <c r="E27" s="100">
        <v>54078.07</v>
      </c>
      <c r="F27" s="54">
        <f t="shared" si="0"/>
        <v>23921.93</v>
      </c>
    </row>
    <row r="28" spans="1:6" ht="15" customHeight="1">
      <c r="A28" s="98" t="s">
        <v>88</v>
      </c>
      <c r="B28" s="50"/>
      <c r="C28" s="99" t="s">
        <v>143</v>
      </c>
      <c r="D28" s="100">
        <v>25000</v>
      </c>
      <c r="E28" s="100">
        <v>24984</v>
      </c>
      <c r="F28" s="54">
        <f t="shared" si="0"/>
        <v>16</v>
      </c>
    </row>
    <row r="29" spans="1:6" ht="15" customHeight="1">
      <c r="A29" s="98" t="s">
        <v>91</v>
      </c>
      <c r="B29" s="50"/>
      <c r="C29" s="99" t="s">
        <v>219</v>
      </c>
      <c r="D29" s="100">
        <v>70000</v>
      </c>
      <c r="E29" s="100">
        <v>45983.8</v>
      </c>
      <c r="F29" s="54">
        <f>D29-E29</f>
        <v>24016.199999999997</v>
      </c>
    </row>
    <row r="30" spans="1:6" ht="15" customHeight="1">
      <c r="A30" s="98" t="s">
        <v>89</v>
      </c>
      <c r="B30" s="50"/>
      <c r="C30" s="99" t="s">
        <v>144</v>
      </c>
      <c r="D30" s="100">
        <v>393000</v>
      </c>
      <c r="E30" s="100">
        <v>307424.68</v>
      </c>
      <c r="F30" s="54">
        <f t="shared" si="0"/>
        <v>85575.32</v>
      </c>
    </row>
    <row r="31" spans="1:6" ht="15" customHeight="1">
      <c r="A31" s="98" t="s">
        <v>88</v>
      </c>
      <c r="B31" s="50"/>
      <c r="C31" s="99" t="s">
        <v>145</v>
      </c>
      <c r="D31" s="100">
        <v>1100</v>
      </c>
      <c r="E31" s="100">
        <v>817</v>
      </c>
      <c r="F31" s="54">
        <f t="shared" si="0"/>
        <v>283</v>
      </c>
    </row>
    <row r="32" spans="1:6" ht="15" customHeight="1">
      <c r="A32" s="98" t="s">
        <v>88</v>
      </c>
      <c r="B32" s="50"/>
      <c r="C32" s="99" t="s">
        <v>146</v>
      </c>
      <c r="D32" s="100">
        <v>2200</v>
      </c>
      <c r="E32" s="100">
        <v>2178</v>
      </c>
      <c r="F32" s="54">
        <f t="shared" si="0"/>
        <v>22</v>
      </c>
    </row>
    <row r="33" spans="1:6" ht="15" customHeight="1">
      <c r="A33" s="98" t="s">
        <v>87</v>
      </c>
      <c r="B33" s="50"/>
      <c r="C33" s="99" t="s">
        <v>147</v>
      </c>
      <c r="D33" s="100">
        <v>16000</v>
      </c>
      <c r="E33" s="100">
        <v>11000</v>
      </c>
      <c r="F33" s="54">
        <f t="shared" si="0"/>
        <v>5000</v>
      </c>
    </row>
    <row r="34" spans="1:6" ht="15" customHeight="1">
      <c r="A34" s="98" t="s">
        <v>87</v>
      </c>
      <c r="B34" s="50"/>
      <c r="C34" s="99" t="s">
        <v>148</v>
      </c>
      <c r="D34" s="100">
        <v>10000</v>
      </c>
      <c r="E34" s="100">
        <v>9328</v>
      </c>
      <c r="F34" s="54">
        <f t="shared" si="0"/>
        <v>672</v>
      </c>
    </row>
    <row r="35" spans="1:6" ht="15" customHeight="1">
      <c r="A35" s="98" t="s">
        <v>87</v>
      </c>
      <c r="B35" s="50"/>
      <c r="C35" s="99" t="s">
        <v>149</v>
      </c>
      <c r="D35" s="100">
        <v>1500</v>
      </c>
      <c r="E35" s="100">
        <v>0</v>
      </c>
      <c r="F35" s="54">
        <f t="shared" si="0"/>
        <v>1500</v>
      </c>
    </row>
    <row r="36" spans="1:6" ht="15" customHeight="1">
      <c r="A36" s="98" t="s">
        <v>91</v>
      </c>
      <c r="B36" s="50"/>
      <c r="C36" s="99" t="s">
        <v>150</v>
      </c>
      <c r="D36" s="100">
        <v>25000</v>
      </c>
      <c r="E36" s="100">
        <v>21020.6</v>
      </c>
      <c r="F36" s="54">
        <f t="shared" si="0"/>
        <v>3979.4000000000015</v>
      </c>
    </row>
    <row r="37" spans="1:6" ht="15" customHeight="1">
      <c r="A37" s="98" t="s">
        <v>88</v>
      </c>
      <c r="B37" s="50"/>
      <c r="C37" s="99" t="s">
        <v>151</v>
      </c>
      <c r="D37" s="100">
        <v>430</v>
      </c>
      <c r="E37" s="100">
        <v>288</v>
      </c>
      <c r="F37" s="54">
        <f aca="true" t="shared" si="1" ref="F37:F58">D37-E37</f>
        <v>142</v>
      </c>
    </row>
    <row r="38" spans="1:6" ht="15" customHeight="1">
      <c r="A38" s="98" t="s">
        <v>88</v>
      </c>
      <c r="B38" s="50"/>
      <c r="C38" s="99" t="s">
        <v>152</v>
      </c>
      <c r="D38" s="100">
        <v>15000</v>
      </c>
      <c r="E38" s="100">
        <v>15000</v>
      </c>
      <c r="F38" s="54">
        <f t="shared" si="1"/>
        <v>0</v>
      </c>
    </row>
    <row r="39" spans="1:6" ht="15" customHeight="1">
      <c r="A39" s="98" t="s">
        <v>85</v>
      </c>
      <c r="B39" s="50"/>
      <c r="C39" s="99" t="s">
        <v>153</v>
      </c>
      <c r="D39" s="100">
        <v>491378</v>
      </c>
      <c r="E39" s="100">
        <v>408055</v>
      </c>
      <c r="F39" s="54">
        <f t="shared" si="1"/>
        <v>83323</v>
      </c>
    </row>
    <row r="40" spans="1:6" ht="15" customHeight="1">
      <c r="A40" s="98" t="s">
        <v>88</v>
      </c>
      <c r="B40" s="50"/>
      <c r="C40" s="99" t="s">
        <v>237</v>
      </c>
      <c r="D40" s="100">
        <v>1112000</v>
      </c>
      <c r="E40" s="100">
        <v>1104928.76</v>
      </c>
      <c r="F40" s="54">
        <f>D40-E40</f>
        <v>7071.239999999991</v>
      </c>
    </row>
    <row r="41" spans="1:6" ht="15" customHeight="1">
      <c r="A41" s="98" t="s">
        <v>84</v>
      </c>
      <c r="B41" s="50"/>
      <c r="C41" s="99" t="s">
        <v>154</v>
      </c>
      <c r="D41" s="100">
        <v>136440</v>
      </c>
      <c r="E41" s="100">
        <v>109179.04</v>
      </c>
      <c r="F41" s="54">
        <f t="shared" si="1"/>
        <v>27260.960000000006</v>
      </c>
    </row>
    <row r="42" spans="1:6" ht="15" customHeight="1">
      <c r="A42" s="98" t="s">
        <v>92</v>
      </c>
      <c r="B42" s="50"/>
      <c r="C42" s="99" t="s">
        <v>155</v>
      </c>
      <c r="D42" s="100">
        <v>3500</v>
      </c>
      <c r="E42" s="100">
        <v>0</v>
      </c>
      <c r="F42" s="54">
        <f t="shared" si="1"/>
        <v>3500</v>
      </c>
    </row>
    <row r="43" spans="1:6" ht="15" customHeight="1">
      <c r="A43" s="98" t="s">
        <v>87</v>
      </c>
      <c r="B43" s="50"/>
      <c r="C43" s="99" t="s">
        <v>156</v>
      </c>
      <c r="D43" s="100">
        <v>50180</v>
      </c>
      <c r="E43" s="100">
        <v>50180</v>
      </c>
      <c r="F43" s="54">
        <f t="shared" si="1"/>
        <v>0</v>
      </c>
    </row>
    <row r="44" spans="1:6" ht="15" customHeight="1">
      <c r="A44" s="98" t="s">
        <v>88</v>
      </c>
      <c r="B44" s="50"/>
      <c r="C44" s="99" t="s">
        <v>157</v>
      </c>
      <c r="D44" s="100">
        <v>102000</v>
      </c>
      <c r="E44" s="100">
        <v>101431.67</v>
      </c>
      <c r="F44" s="54">
        <f t="shared" si="1"/>
        <v>568.3300000000017</v>
      </c>
    </row>
    <row r="45" spans="1:6" ht="15" customHeight="1">
      <c r="A45" s="98" t="s">
        <v>89</v>
      </c>
      <c r="B45" s="50"/>
      <c r="C45" s="99" t="s">
        <v>158</v>
      </c>
      <c r="D45" s="100">
        <v>15000</v>
      </c>
      <c r="E45" s="100">
        <v>14999.5</v>
      </c>
      <c r="F45" s="54">
        <f t="shared" si="1"/>
        <v>0.5</v>
      </c>
    </row>
    <row r="46" spans="1:6" ht="15" customHeight="1">
      <c r="A46" s="98" t="s">
        <v>88</v>
      </c>
      <c r="B46" s="50"/>
      <c r="C46" s="99" t="s">
        <v>239</v>
      </c>
      <c r="D46" s="100">
        <v>8622</v>
      </c>
      <c r="E46" s="100">
        <v>0</v>
      </c>
      <c r="F46" s="54">
        <f>D46-E46</f>
        <v>8622</v>
      </c>
    </row>
    <row r="47" spans="1:6" ht="15" customHeight="1">
      <c r="A47" s="98" t="s">
        <v>88</v>
      </c>
      <c r="B47" s="50"/>
      <c r="C47" s="99" t="s">
        <v>159</v>
      </c>
      <c r="D47" s="100">
        <v>30000</v>
      </c>
      <c r="E47" s="100">
        <v>30000</v>
      </c>
      <c r="F47" s="54">
        <f t="shared" si="1"/>
        <v>0</v>
      </c>
    </row>
    <row r="48" spans="1:6" ht="12.75">
      <c r="A48" s="98" t="s">
        <v>87</v>
      </c>
      <c r="B48" s="50"/>
      <c r="C48" s="99" t="s">
        <v>160</v>
      </c>
      <c r="D48" s="100">
        <v>32000</v>
      </c>
      <c r="E48" s="100">
        <v>26000</v>
      </c>
      <c r="F48" s="54">
        <f t="shared" si="1"/>
        <v>6000</v>
      </c>
    </row>
    <row r="49" spans="1:6" ht="15" customHeight="1">
      <c r="A49" s="98" t="s">
        <v>87</v>
      </c>
      <c r="B49" s="50"/>
      <c r="C49" s="99" t="s">
        <v>161</v>
      </c>
      <c r="D49" s="100">
        <v>22500</v>
      </c>
      <c r="E49" s="100">
        <v>17490</v>
      </c>
      <c r="F49" s="54">
        <f t="shared" si="1"/>
        <v>5010</v>
      </c>
    </row>
    <row r="50" spans="1:6" ht="15" customHeight="1">
      <c r="A50" s="98" t="s">
        <v>86</v>
      </c>
      <c r="B50" s="50"/>
      <c r="C50" s="99" t="s">
        <v>162</v>
      </c>
      <c r="D50" s="100">
        <v>20000</v>
      </c>
      <c r="E50" s="100">
        <v>2448</v>
      </c>
      <c r="F50" s="54">
        <f t="shared" si="1"/>
        <v>17552</v>
      </c>
    </row>
    <row r="51" spans="1:6" ht="15" customHeight="1">
      <c r="A51" s="98" t="s">
        <v>83</v>
      </c>
      <c r="B51" s="50"/>
      <c r="C51" s="99" t="s">
        <v>197</v>
      </c>
      <c r="D51" s="100">
        <v>119816</v>
      </c>
      <c r="E51" s="146">
        <v>119816</v>
      </c>
      <c r="F51" s="54">
        <f t="shared" si="1"/>
        <v>0</v>
      </c>
    </row>
    <row r="52" spans="1:6" ht="15" customHeight="1">
      <c r="A52" s="98" t="s">
        <v>84</v>
      </c>
      <c r="B52" s="50"/>
      <c r="C52" s="99" t="s">
        <v>198</v>
      </c>
      <c r="D52" s="100">
        <v>36184</v>
      </c>
      <c r="E52" s="146">
        <v>36184</v>
      </c>
      <c r="F52" s="54">
        <f t="shared" si="1"/>
        <v>0</v>
      </c>
    </row>
    <row r="53" spans="1:6" ht="15" customHeight="1">
      <c r="A53" s="98" t="s">
        <v>83</v>
      </c>
      <c r="B53" s="50"/>
      <c r="C53" s="99" t="s">
        <v>199</v>
      </c>
      <c r="D53" s="100">
        <v>11076</v>
      </c>
      <c r="E53" s="146">
        <v>11076</v>
      </c>
      <c r="F53" s="54">
        <f t="shared" si="1"/>
        <v>0</v>
      </c>
    </row>
    <row r="54" spans="1:6" ht="15" customHeight="1">
      <c r="A54" s="98" t="s">
        <v>84</v>
      </c>
      <c r="B54" s="50"/>
      <c r="C54" s="99" t="s">
        <v>200</v>
      </c>
      <c r="D54" s="100">
        <v>3347</v>
      </c>
      <c r="E54" s="146">
        <v>3347</v>
      </c>
      <c r="F54" s="54">
        <f t="shared" si="1"/>
        <v>0</v>
      </c>
    </row>
    <row r="55" spans="1:6" ht="15" customHeight="1" hidden="1">
      <c r="A55" s="98" t="s">
        <v>86</v>
      </c>
      <c r="B55" s="50"/>
      <c r="C55" s="99" t="s">
        <v>220</v>
      </c>
      <c r="D55" s="100"/>
      <c r="E55" s="100">
        <v>0</v>
      </c>
      <c r="F55" s="54">
        <f>D55-E55</f>
        <v>0</v>
      </c>
    </row>
    <row r="56" spans="1:6" ht="15" customHeight="1">
      <c r="A56" s="98" t="s">
        <v>89</v>
      </c>
      <c r="B56" s="50"/>
      <c r="C56" s="99" t="s">
        <v>221</v>
      </c>
      <c r="D56" s="100">
        <v>2000</v>
      </c>
      <c r="E56" s="100">
        <v>2000</v>
      </c>
      <c r="F56" s="54">
        <f>D56-E56</f>
        <v>0</v>
      </c>
    </row>
    <row r="57" spans="1:6" ht="15" customHeight="1">
      <c r="A57" s="98" t="s">
        <v>87</v>
      </c>
      <c r="B57" s="50"/>
      <c r="C57" s="99" t="s">
        <v>163</v>
      </c>
      <c r="D57" s="100">
        <v>60000</v>
      </c>
      <c r="E57" s="100">
        <v>60000</v>
      </c>
      <c r="F57" s="54">
        <f t="shared" si="1"/>
        <v>0</v>
      </c>
    </row>
    <row r="58" spans="1:6" ht="15" customHeight="1">
      <c r="A58" s="98" t="s">
        <v>88</v>
      </c>
      <c r="B58" s="50"/>
      <c r="C58" s="99" t="s">
        <v>164</v>
      </c>
      <c r="D58" s="100">
        <v>21560</v>
      </c>
      <c r="E58" s="100">
        <v>21560</v>
      </c>
      <c r="F58" s="54">
        <f t="shared" si="1"/>
        <v>0</v>
      </c>
    </row>
    <row r="59" spans="1:6" ht="15" customHeight="1">
      <c r="A59" s="98" t="s">
        <v>88</v>
      </c>
      <c r="B59" s="50"/>
      <c r="C59" s="99" t="s">
        <v>165</v>
      </c>
      <c r="D59" s="100">
        <v>4740</v>
      </c>
      <c r="E59" s="100">
        <v>4740</v>
      </c>
      <c r="F59" s="54">
        <f aca="true" t="shared" si="2" ref="F59:F96">D59-E59</f>
        <v>0</v>
      </c>
    </row>
    <row r="60" spans="1:6" ht="15" customHeight="1">
      <c r="A60" s="98" t="s">
        <v>87</v>
      </c>
      <c r="B60" s="50"/>
      <c r="C60" s="99" t="s">
        <v>222</v>
      </c>
      <c r="D60" s="100">
        <v>4500</v>
      </c>
      <c r="E60" s="100">
        <v>4500</v>
      </c>
      <c r="F60" s="54">
        <f>D60-E60</f>
        <v>0</v>
      </c>
    </row>
    <row r="61" spans="1:6" ht="15" customHeight="1" hidden="1">
      <c r="A61" s="98" t="s">
        <v>90</v>
      </c>
      <c r="B61" s="50"/>
      <c r="C61" s="99" t="s">
        <v>230</v>
      </c>
      <c r="D61" s="100"/>
      <c r="E61" s="100">
        <v>0</v>
      </c>
      <c r="F61" s="54">
        <f>D61-E61</f>
        <v>0</v>
      </c>
    </row>
    <row r="62" spans="1:6" ht="15" customHeight="1" hidden="1">
      <c r="A62" s="98" t="s">
        <v>91</v>
      </c>
      <c r="B62" s="50"/>
      <c r="C62" s="99" t="s">
        <v>233</v>
      </c>
      <c r="D62" s="100"/>
      <c r="E62" s="100">
        <v>0</v>
      </c>
      <c r="F62" s="54">
        <f>D62-E62</f>
        <v>0</v>
      </c>
    </row>
    <row r="63" spans="1:6" ht="15" customHeight="1">
      <c r="A63" s="98" t="s">
        <v>90</v>
      </c>
      <c r="B63" s="50"/>
      <c r="C63" s="99" t="s">
        <v>231</v>
      </c>
      <c r="D63" s="100">
        <v>83902.5</v>
      </c>
      <c r="E63" s="100">
        <v>0</v>
      </c>
      <c r="F63" s="54">
        <f>D63-E63</f>
        <v>83902.5</v>
      </c>
    </row>
    <row r="64" spans="1:6" ht="15" customHeight="1">
      <c r="A64" s="98" t="s">
        <v>90</v>
      </c>
      <c r="B64" s="50"/>
      <c r="C64" s="99" t="s">
        <v>166</v>
      </c>
      <c r="D64" s="100">
        <v>673366.45</v>
      </c>
      <c r="E64" s="100">
        <v>429158.32</v>
      </c>
      <c r="F64" s="54">
        <f t="shared" si="2"/>
        <v>244208.12999999995</v>
      </c>
    </row>
    <row r="65" spans="1:6" ht="15" customHeight="1">
      <c r="A65" s="98" t="s">
        <v>87</v>
      </c>
      <c r="B65" s="50"/>
      <c r="C65" s="99" t="s">
        <v>167</v>
      </c>
      <c r="D65" s="100">
        <v>30000</v>
      </c>
      <c r="E65" s="100">
        <v>28221</v>
      </c>
      <c r="F65" s="54">
        <f t="shared" si="2"/>
        <v>1779</v>
      </c>
    </row>
    <row r="66" spans="1:6" ht="15" customHeight="1">
      <c r="A66" s="98" t="s">
        <v>90</v>
      </c>
      <c r="B66" s="50"/>
      <c r="C66" s="99" t="s">
        <v>168</v>
      </c>
      <c r="D66" s="100">
        <v>2427549.98</v>
      </c>
      <c r="E66" s="100">
        <v>1956957.3</v>
      </c>
      <c r="F66" s="54">
        <f t="shared" si="2"/>
        <v>470592.67999999993</v>
      </c>
    </row>
    <row r="67" spans="1:6" ht="15" customHeight="1">
      <c r="A67" s="98" t="s">
        <v>87</v>
      </c>
      <c r="B67" s="50"/>
      <c r="C67" s="99" t="s">
        <v>223</v>
      </c>
      <c r="D67" s="100">
        <v>54300</v>
      </c>
      <c r="E67" s="100">
        <v>0</v>
      </c>
      <c r="F67" s="54">
        <f>D67-E67</f>
        <v>54300</v>
      </c>
    </row>
    <row r="68" spans="1:6" ht="15" customHeight="1">
      <c r="A68" s="98" t="s">
        <v>90</v>
      </c>
      <c r="B68" s="50"/>
      <c r="C68" s="99" t="s">
        <v>169</v>
      </c>
      <c r="D68" s="100">
        <v>100000</v>
      </c>
      <c r="E68" s="100">
        <v>99803.58</v>
      </c>
      <c r="F68" s="54">
        <f t="shared" si="2"/>
        <v>196.41999999999825</v>
      </c>
    </row>
    <row r="69" spans="1:6" ht="15" customHeight="1">
      <c r="A69" s="98" t="s">
        <v>90</v>
      </c>
      <c r="B69" s="50"/>
      <c r="C69" s="99" t="s">
        <v>170</v>
      </c>
      <c r="D69" s="100">
        <v>100000</v>
      </c>
      <c r="E69" s="100">
        <v>49217.8</v>
      </c>
      <c r="F69" s="54">
        <f t="shared" si="2"/>
        <v>50782.2</v>
      </c>
    </row>
    <row r="70" spans="1:6" ht="15" customHeight="1">
      <c r="A70" s="98" t="s">
        <v>90</v>
      </c>
      <c r="B70" s="50"/>
      <c r="C70" s="99" t="s">
        <v>171</v>
      </c>
      <c r="D70" s="100">
        <v>30000</v>
      </c>
      <c r="E70" s="100">
        <v>20123.72</v>
      </c>
      <c r="F70" s="54">
        <f t="shared" si="2"/>
        <v>9876.279999999999</v>
      </c>
    </row>
    <row r="71" spans="1:6" ht="15" customHeight="1">
      <c r="A71" s="98" t="s">
        <v>92</v>
      </c>
      <c r="B71" s="50"/>
      <c r="C71" s="99" t="s">
        <v>172</v>
      </c>
      <c r="D71" s="100">
        <v>221000</v>
      </c>
      <c r="E71" s="100">
        <v>203748.42</v>
      </c>
      <c r="F71" s="54">
        <f t="shared" si="2"/>
        <v>17251.579999999987</v>
      </c>
    </row>
    <row r="72" spans="1:6" ht="15" customHeight="1">
      <c r="A72" s="98" t="s">
        <v>87</v>
      </c>
      <c r="B72" s="50"/>
      <c r="C72" s="99" t="s">
        <v>173</v>
      </c>
      <c r="D72" s="100">
        <v>200000</v>
      </c>
      <c r="E72" s="100">
        <v>198396.1</v>
      </c>
      <c r="F72" s="54">
        <f t="shared" si="2"/>
        <v>1603.8999999999942</v>
      </c>
    </row>
    <row r="73" spans="1:7" ht="24.75" customHeight="1">
      <c r="A73" s="98" t="s">
        <v>94</v>
      </c>
      <c r="B73" s="50"/>
      <c r="C73" s="99" t="s">
        <v>236</v>
      </c>
      <c r="D73" s="100">
        <v>100000</v>
      </c>
      <c r="E73" s="100">
        <v>94471.68</v>
      </c>
      <c r="F73" s="101">
        <f t="shared" si="2"/>
        <v>5528.320000000007</v>
      </c>
      <c r="G73" s="83"/>
    </row>
    <row r="74" spans="1:7" ht="15" customHeight="1">
      <c r="A74" s="98" t="s">
        <v>87</v>
      </c>
      <c r="B74" s="50"/>
      <c r="C74" s="99" t="s">
        <v>224</v>
      </c>
      <c r="D74" s="100">
        <v>51500</v>
      </c>
      <c r="E74" s="100">
        <v>51000</v>
      </c>
      <c r="F74" s="101">
        <f>D74-E74</f>
        <v>500</v>
      </c>
      <c r="G74" s="83"/>
    </row>
    <row r="75" spans="1:7" ht="15" customHeight="1">
      <c r="A75" s="98" t="s">
        <v>86</v>
      </c>
      <c r="B75" s="50"/>
      <c r="C75" s="99" t="s">
        <v>243</v>
      </c>
      <c r="D75" s="100">
        <v>3375</v>
      </c>
      <c r="E75" s="100">
        <v>0</v>
      </c>
      <c r="F75" s="101">
        <f>D75-E75</f>
        <v>3375</v>
      </c>
      <c r="G75" s="83"/>
    </row>
    <row r="76" spans="1:7" ht="15" customHeight="1">
      <c r="A76" s="98" t="s">
        <v>91</v>
      </c>
      <c r="B76" s="50"/>
      <c r="C76" s="99" t="s">
        <v>240</v>
      </c>
      <c r="D76" s="100">
        <v>196625</v>
      </c>
      <c r="E76" s="100">
        <v>196625</v>
      </c>
      <c r="F76" s="101">
        <f>D76-E76</f>
        <v>0</v>
      </c>
      <c r="G76" s="83"/>
    </row>
    <row r="77" spans="1:7" ht="15" customHeight="1">
      <c r="A77" s="98" t="s">
        <v>90</v>
      </c>
      <c r="B77" s="50"/>
      <c r="C77" s="99" t="s">
        <v>174</v>
      </c>
      <c r="D77" s="100">
        <v>35777</v>
      </c>
      <c r="E77" s="100">
        <v>35777</v>
      </c>
      <c r="F77" s="101">
        <f t="shared" si="2"/>
        <v>0</v>
      </c>
      <c r="G77" s="83"/>
    </row>
    <row r="78" spans="1:7" ht="15" customHeight="1" hidden="1">
      <c r="A78" s="98" t="s">
        <v>87</v>
      </c>
      <c r="B78" s="50"/>
      <c r="C78" s="99" t="s">
        <v>175</v>
      </c>
      <c r="D78" s="100"/>
      <c r="E78" s="100">
        <v>0</v>
      </c>
      <c r="F78" s="101">
        <f t="shared" si="2"/>
        <v>0</v>
      </c>
      <c r="G78" s="83"/>
    </row>
    <row r="79" spans="1:7" ht="15" customHeight="1">
      <c r="A79" s="98" t="s">
        <v>93</v>
      </c>
      <c r="B79" s="50"/>
      <c r="C79" s="99" t="s">
        <v>176</v>
      </c>
      <c r="D79" s="100">
        <v>1200</v>
      </c>
      <c r="E79" s="100">
        <v>10.61</v>
      </c>
      <c r="F79" s="101">
        <f t="shared" si="2"/>
        <v>1189.39</v>
      </c>
      <c r="G79" s="83"/>
    </row>
    <row r="80" spans="1:6" ht="15" customHeight="1">
      <c r="A80" s="98" t="s">
        <v>90</v>
      </c>
      <c r="B80" s="50"/>
      <c r="C80" s="99" t="s">
        <v>177</v>
      </c>
      <c r="D80" s="100">
        <v>60000</v>
      </c>
      <c r="E80" s="100">
        <v>60000</v>
      </c>
      <c r="F80" s="54">
        <f t="shared" si="2"/>
        <v>0</v>
      </c>
    </row>
    <row r="81" spans="1:6" ht="15" customHeight="1">
      <c r="A81" s="98" t="s">
        <v>87</v>
      </c>
      <c r="B81" s="50"/>
      <c r="C81" s="99" t="s">
        <v>178</v>
      </c>
      <c r="D81" s="100">
        <v>7200</v>
      </c>
      <c r="E81" s="100">
        <v>5000</v>
      </c>
      <c r="F81" s="54">
        <f t="shared" si="2"/>
        <v>2200</v>
      </c>
    </row>
    <row r="82" spans="1:6" ht="15" customHeight="1">
      <c r="A82" s="98" t="s">
        <v>90</v>
      </c>
      <c r="B82" s="50"/>
      <c r="C82" s="99" t="s">
        <v>179</v>
      </c>
      <c r="D82" s="100">
        <v>50000</v>
      </c>
      <c r="E82" s="100">
        <v>50000</v>
      </c>
      <c r="F82" s="54">
        <f t="shared" si="2"/>
        <v>0</v>
      </c>
    </row>
    <row r="83" spans="1:6" ht="15" customHeight="1">
      <c r="A83" s="98" t="s">
        <v>87</v>
      </c>
      <c r="B83" s="50"/>
      <c r="C83" s="99" t="s">
        <v>180</v>
      </c>
      <c r="D83" s="100">
        <v>60000</v>
      </c>
      <c r="E83" s="100">
        <v>44929.14</v>
      </c>
      <c r="F83" s="54">
        <f t="shared" si="2"/>
        <v>15070.86</v>
      </c>
    </row>
    <row r="84" spans="1:6" ht="15" customHeight="1">
      <c r="A84" s="98" t="s">
        <v>90</v>
      </c>
      <c r="B84" s="50"/>
      <c r="C84" s="99" t="s">
        <v>181</v>
      </c>
      <c r="D84" s="100">
        <v>143071</v>
      </c>
      <c r="E84" s="100">
        <v>143071</v>
      </c>
      <c r="F84" s="54">
        <f t="shared" si="2"/>
        <v>0</v>
      </c>
    </row>
    <row r="85" spans="1:6" ht="15" customHeight="1">
      <c r="A85" s="98" t="s">
        <v>87</v>
      </c>
      <c r="B85" s="50"/>
      <c r="C85" s="99" t="s">
        <v>182</v>
      </c>
      <c r="D85" s="100">
        <v>124000</v>
      </c>
      <c r="E85" s="100">
        <v>100000</v>
      </c>
      <c r="F85" s="54">
        <f t="shared" si="2"/>
        <v>24000</v>
      </c>
    </row>
    <row r="86" spans="1:6" ht="15" customHeight="1">
      <c r="A86" s="98" t="s">
        <v>90</v>
      </c>
      <c r="B86" s="50"/>
      <c r="C86" s="99" t="s">
        <v>225</v>
      </c>
      <c r="D86" s="100">
        <v>30000</v>
      </c>
      <c r="E86" s="100">
        <v>30000</v>
      </c>
      <c r="F86" s="54">
        <f>D86-E86</f>
        <v>0</v>
      </c>
    </row>
    <row r="87" spans="1:6" ht="15" customHeight="1">
      <c r="A87" s="98" t="s">
        <v>90</v>
      </c>
      <c r="B87" s="50"/>
      <c r="C87" s="99" t="s">
        <v>226</v>
      </c>
      <c r="D87" s="100">
        <v>74000</v>
      </c>
      <c r="E87" s="100">
        <v>0</v>
      </c>
      <c r="F87" s="54">
        <f>D87-E87</f>
        <v>74000</v>
      </c>
    </row>
    <row r="88" spans="1:6" ht="15" customHeight="1">
      <c r="A88" s="98" t="s">
        <v>91</v>
      </c>
      <c r="B88" s="50"/>
      <c r="C88" s="99" t="s">
        <v>235</v>
      </c>
      <c r="D88" s="100">
        <v>96000</v>
      </c>
      <c r="E88" s="100">
        <v>96000</v>
      </c>
      <c r="F88" s="54">
        <f>D88-E88</f>
        <v>0</v>
      </c>
    </row>
    <row r="89" spans="1:6" ht="15" customHeight="1">
      <c r="A89" s="98" t="s">
        <v>93</v>
      </c>
      <c r="B89" s="50"/>
      <c r="C89" s="99" t="s">
        <v>183</v>
      </c>
      <c r="D89" s="100">
        <v>356016.79</v>
      </c>
      <c r="E89" s="100">
        <v>337625.83</v>
      </c>
      <c r="F89" s="54">
        <f>D89-E89</f>
        <v>18390.959999999963</v>
      </c>
    </row>
    <row r="90" spans="1:6" ht="15" customHeight="1">
      <c r="A90" s="98" t="s">
        <v>90</v>
      </c>
      <c r="B90" s="50"/>
      <c r="C90" s="99" t="s">
        <v>184</v>
      </c>
      <c r="D90" s="100">
        <v>288684.19</v>
      </c>
      <c r="E90" s="100">
        <v>288684.19</v>
      </c>
      <c r="F90" s="54">
        <f t="shared" si="2"/>
        <v>0</v>
      </c>
    </row>
    <row r="91" spans="1:6" ht="15" customHeight="1">
      <c r="A91" s="98" t="s">
        <v>87</v>
      </c>
      <c r="B91" s="50"/>
      <c r="C91" s="99" t="s">
        <v>185</v>
      </c>
      <c r="D91" s="100">
        <v>15000.81</v>
      </c>
      <c r="E91" s="100">
        <v>15000</v>
      </c>
      <c r="F91" s="54">
        <f t="shared" si="2"/>
        <v>0.8099999999994907</v>
      </c>
    </row>
    <row r="92" spans="1:6" ht="15" customHeight="1">
      <c r="A92" s="98" t="s">
        <v>86</v>
      </c>
      <c r="B92" s="50"/>
      <c r="C92" s="99" t="s">
        <v>186</v>
      </c>
      <c r="D92" s="100">
        <v>69840</v>
      </c>
      <c r="E92" s="100">
        <v>69840</v>
      </c>
      <c r="F92" s="54">
        <f t="shared" si="2"/>
        <v>0</v>
      </c>
    </row>
    <row r="93" spans="1:6" ht="15" customHeight="1">
      <c r="A93" s="98" t="s">
        <v>89</v>
      </c>
      <c r="B93" s="50"/>
      <c r="C93" s="99" t="s">
        <v>187</v>
      </c>
      <c r="D93" s="100">
        <v>30160</v>
      </c>
      <c r="E93" s="100">
        <v>30160</v>
      </c>
      <c r="F93" s="54">
        <f t="shared" si="2"/>
        <v>0</v>
      </c>
    </row>
    <row r="94" spans="1:6" ht="15" customHeight="1" hidden="1">
      <c r="A94" s="98" t="s">
        <v>86</v>
      </c>
      <c r="B94" s="50"/>
      <c r="C94" s="99" t="s">
        <v>188</v>
      </c>
      <c r="D94" s="100"/>
      <c r="E94" s="100">
        <v>0</v>
      </c>
      <c r="F94" s="54">
        <f t="shared" si="2"/>
        <v>0</v>
      </c>
    </row>
    <row r="95" spans="1:6" ht="15" customHeight="1">
      <c r="A95" s="98" t="s">
        <v>88</v>
      </c>
      <c r="B95" s="50"/>
      <c r="C95" s="99" t="s">
        <v>189</v>
      </c>
      <c r="D95" s="100">
        <v>38000</v>
      </c>
      <c r="E95" s="100">
        <v>12901.65</v>
      </c>
      <c r="F95" s="54">
        <f t="shared" si="2"/>
        <v>25098.35</v>
      </c>
    </row>
    <row r="96" spans="1:6" ht="15" customHeight="1">
      <c r="A96" s="98" t="s">
        <v>89</v>
      </c>
      <c r="B96" s="50"/>
      <c r="C96" s="99" t="s">
        <v>190</v>
      </c>
      <c r="D96" s="100">
        <v>2000</v>
      </c>
      <c r="E96" s="100">
        <v>2000</v>
      </c>
      <c r="F96" s="54">
        <f t="shared" si="2"/>
        <v>0</v>
      </c>
    </row>
    <row r="97" spans="1:6" ht="15" customHeight="1">
      <c r="A97" s="98" t="s">
        <v>85</v>
      </c>
      <c r="B97" s="50"/>
      <c r="C97" s="99" t="s">
        <v>191</v>
      </c>
      <c r="D97" s="100">
        <v>100000</v>
      </c>
      <c r="E97" s="100">
        <v>100000</v>
      </c>
      <c r="F97" s="54">
        <f aca="true" t="shared" si="3" ref="F97:F116">D97-E97</f>
        <v>0</v>
      </c>
    </row>
    <row r="98" spans="1:6" ht="15" customHeight="1">
      <c r="A98" s="98" t="s">
        <v>83</v>
      </c>
      <c r="B98" s="50"/>
      <c r="C98" s="99" t="s">
        <v>201</v>
      </c>
      <c r="D98" s="100">
        <v>6697605</v>
      </c>
      <c r="E98" s="100">
        <v>6260136.26</v>
      </c>
      <c r="F98" s="54">
        <f t="shared" si="3"/>
        <v>437468.7400000002</v>
      </c>
    </row>
    <row r="99" spans="1:6" ht="15" customHeight="1">
      <c r="A99" s="98" t="s">
        <v>85</v>
      </c>
      <c r="B99" s="50"/>
      <c r="C99" s="99" t="s">
        <v>202</v>
      </c>
      <c r="D99" s="100">
        <v>274760</v>
      </c>
      <c r="E99" s="100">
        <v>252481.8</v>
      </c>
      <c r="F99" s="54">
        <f t="shared" si="3"/>
        <v>22278.20000000001</v>
      </c>
    </row>
    <row r="100" spans="1:6" ht="15" customHeight="1">
      <c r="A100" s="98" t="s">
        <v>84</v>
      </c>
      <c r="B100" s="50"/>
      <c r="C100" s="99" t="s">
        <v>203</v>
      </c>
      <c r="D100" s="100">
        <v>2040000</v>
      </c>
      <c r="E100" s="100">
        <v>1882260.01</v>
      </c>
      <c r="F100" s="54">
        <f t="shared" si="3"/>
        <v>157739.99</v>
      </c>
    </row>
    <row r="101" spans="1:6" ht="15" customHeight="1">
      <c r="A101" s="98" t="s">
        <v>88</v>
      </c>
      <c r="B101" s="50"/>
      <c r="C101" s="99" t="s">
        <v>204</v>
      </c>
      <c r="D101" s="100">
        <v>852100</v>
      </c>
      <c r="E101" s="100">
        <v>850698</v>
      </c>
      <c r="F101" s="54">
        <f t="shared" si="3"/>
        <v>1402</v>
      </c>
    </row>
    <row r="102" spans="1:6" ht="15" customHeight="1">
      <c r="A102" s="98" t="s">
        <v>88</v>
      </c>
      <c r="B102" s="50"/>
      <c r="C102" s="99" t="s">
        <v>205</v>
      </c>
      <c r="D102" s="100">
        <v>6670</v>
      </c>
      <c r="E102" s="100">
        <v>6665</v>
      </c>
      <c r="F102" s="54">
        <f t="shared" si="3"/>
        <v>5</v>
      </c>
    </row>
    <row r="103" spans="1:6" ht="15" customHeight="1">
      <c r="A103" s="98" t="s">
        <v>88</v>
      </c>
      <c r="B103" s="50"/>
      <c r="C103" s="99" t="s">
        <v>206</v>
      </c>
      <c r="D103" s="100">
        <v>5500</v>
      </c>
      <c r="E103" s="100">
        <v>5357.06</v>
      </c>
      <c r="F103" s="54">
        <f t="shared" si="3"/>
        <v>142.9399999999996</v>
      </c>
    </row>
    <row r="104" spans="1:6" ht="15" customHeight="1">
      <c r="A104" s="98" t="s">
        <v>83</v>
      </c>
      <c r="B104" s="50"/>
      <c r="C104" s="99" t="s">
        <v>227</v>
      </c>
      <c r="D104" s="100">
        <v>34923</v>
      </c>
      <c r="E104" s="100">
        <v>34923</v>
      </c>
      <c r="F104" s="54">
        <f>D104-E104</f>
        <v>0</v>
      </c>
    </row>
    <row r="105" spans="1:6" ht="15" customHeight="1">
      <c r="A105" s="98" t="s">
        <v>84</v>
      </c>
      <c r="B105" s="50"/>
      <c r="C105" s="99" t="s">
        <v>228</v>
      </c>
      <c r="D105" s="100">
        <v>10547</v>
      </c>
      <c r="E105" s="100">
        <v>10547</v>
      </c>
      <c r="F105" s="54">
        <f>D105-E105</f>
        <v>0</v>
      </c>
    </row>
    <row r="106" spans="1:6" ht="15" customHeight="1">
      <c r="A106" s="98" t="s">
        <v>92</v>
      </c>
      <c r="B106" s="50"/>
      <c r="C106" s="99" t="s">
        <v>207</v>
      </c>
      <c r="D106" s="100">
        <v>47374.91</v>
      </c>
      <c r="E106" s="100">
        <v>43792.43</v>
      </c>
      <c r="F106" s="54">
        <f t="shared" si="3"/>
        <v>3582.480000000003</v>
      </c>
    </row>
    <row r="107" spans="1:6" ht="15" customHeight="1">
      <c r="A107" s="98" t="s">
        <v>86</v>
      </c>
      <c r="B107" s="50"/>
      <c r="C107" s="99" t="s">
        <v>234</v>
      </c>
      <c r="D107" s="100">
        <v>24000.06</v>
      </c>
      <c r="E107" s="100">
        <v>24000</v>
      </c>
      <c r="F107" s="54">
        <f>D107-E107</f>
        <v>0.06000000000130967</v>
      </c>
    </row>
    <row r="108" spans="1:6" ht="15" customHeight="1">
      <c r="A108" s="98" t="s">
        <v>93</v>
      </c>
      <c r="B108" s="50"/>
      <c r="C108" s="99" t="s">
        <v>208</v>
      </c>
      <c r="D108" s="100">
        <v>1705071.04</v>
      </c>
      <c r="E108" s="100">
        <v>1591346.03</v>
      </c>
      <c r="F108" s="54">
        <f t="shared" si="3"/>
        <v>113725.01000000001</v>
      </c>
    </row>
    <row r="109" spans="1:6" ht="15" customHeight="1">
      <c r="A109" s="98" t="s">
        <v>90</v>
      </c>
      <c r="B109" s="50"/>
      <c r="C109" s="99" t="s">
        <v>209</v>
      </c>
      <c r="D109" s="100">
        <v>828434.94</v>
      </c>
      <c r="E109" s="100">
        <v>828404.26</v>
      </c>
      <c r="F109" s="54">
        <f t="shared" si="3"/>
        <v>30.679999999934807</v>
      </c>
    </row>
    <row r="110" spans="1:6" ht="15" customHeight="1">
      <c r="A110" s="98" t="s">
        <v>87</v>
      </c>
      <c r="B110" s="50"/>
      <c r="C110" s="99" t="s">
        <v>210</v>
      </c>
      <c r="D110" s="100">
        <v>186750</v>
      </c>
      <c r="E110" s="100">
        <v>150444.01</v>
      </c>
      <c r="F110" s="54">
        <f t="shared" si="3"/>
        <v>36305.98999999999</v>
      </c>
    </row>
    <row r="111" spans="1:6" ht="15" customHeight="1">
      <c r="A111" s="98" t="s">
        <v>88</v>
      </c>
      <c r="B111" s="50"/>
      <c r="C111" s="99" t="s">
        <v>211</v>
      </c>
      <c r="D111" s="100">
        <v>23000</v>
      </c>
      <c r="E111" s="100">
        <v>23000</v>
      </c>
      <c r="F111" s="54">
        <f t="shared" si="3"/>
        <v>0</v>
      </c>
    </row>
    <row r="112" spans="1:6" ht="15" customHeight="1">
      <c r="A112" s="98" t="s">
        <v>91</v>
      </c>
      <c r="B112" s="50"/>
      <c r="C112" s="99" t="s">
        <v>229</v>
      </c>
      <c r="D112" s="100">
        <v>256790</v>
      </c>
      <c r="E112" s="100">
        <v>256780</v>
      </c>
      <c r="F112" s="54">
        <f>D112-E112</f>
        <v>10</v>
      </c>
    </row>
    <row r="113" spans="1:6" ht="15" customHeight="1">
      <c r="A113" s="98" t="s">
        <v>89</v>
      </c>
      <c r="B113" s="50"/>
      <c r="C113" s="99" t="s">
        <v>212</v>
      </c>
      <c r="D113" s="100">
        <v>432610.09</v>
      </c>
      <c r="E113" s="100">
        <v>432315.84</v>
      </c>
      <c r="F113" s="54">
        <f t="shared" si="3"/>
        <v>294.25</v>
      </c>
    </row>
    <row r="114" spans="1:6" ht="15" customHeight="1">
      <c r="A114" s="98" t="s">
        <v>87</v>
      </c>
      <c r="B114" s="50"/>
      <c r="C114" s="99" t="s">
        <v>213</v>
      </c>
      <c r="D114" s="100">
        <v>24500</v>
      </c>
      <c r="E114" s="100">
        <v>24500</v>
      </c>
      <c r="F114" s="54">
        <f t="shared" si="3"/>
        <v>0</v>
      </c>
    </row>
    <row r="115" spans="1:6" ht="15" customHeight="1">
      <c r="A115" s="98" t="s">
        <v>87</v>
      </c>
      <c r="B115" s="50"/>
      <c r="C115" s="99" t="s">
        <v>214</v>
      </c>
      <c r="D115" s="100">
        <v>22000</v>
      </c>
      <c r="E115" s="100">
        <v>15323</v>
      </c>
      <c r="F115" s="54">
        <f t="shared" si="3"/>
        <v>6677</v>
      </c>
    </row>
    <row r="116" spans="1:6" ht="15" customHeight="1">
      <c r="A116" s="98" t="s">
        <v>87</v>
      </c>
      <c r="B116" s="50"/>
      <c r="C116" s="99" t="s">
        <v>215</v>
      </c>
      <c r="D116" s="100">
        <v>7200</v>
      </c>
      <c r="E116" s="100">
        <v>7200</v>
      </c>
      <c r="F116" s="54">
        <f t="shared" si="3"/>
        <v>0</v>
      </c>
    </row>
    <row r="117" spans="1:6" ht="15" customHeight="1">
      <c r="A117" s="98" t="s">
        <v>91</v>
      </c>
      <c r="B117" s="50"/>
      <c r="C117" s="99" t="s">
        <v>241</v>
      </c>
      <c r="D117" s="100">
        <v>200000</v>
      </c>
      <c r="E117" s="100">
        <v>198899.4</v>
      </c>
      <c r="F117" s="54">
        <f aca="true" t="shared" si="4" ref="F117:F122">D117-E117</f>
        <v>1100.6000000000058</v>
      </c>
    </row>
    <row r="118" spans="1:6" ht="24.75" customHeight="1">
      <c r="A118" s="98" t="s">
        <v>95</v>
      </c>
      <c r="B118" s="50"/>
      <c r="C118" s="99" t="s">
        <v>192</v>
      </c>
      <c r="D118" s="100">
        <v>101000</v>
      </c>
      <c r="E118" s="100">
        <v>101000</v>
      </c>
      <c r="F118" s="54">
        <f t="shared" si="4"/>
        <v>0</v>
      </c>
    </row>
    <row r="119" spans="1:6" ht="15" customHeight="1">
      <c r="A119" s="98" t="s">
        <v>96</v>
      </c>
      <c r="B119" s="50"/>
      <c r="C119" s="99" t="s">
        <v>193</v>
      </c>
      <c r="D119" s="100">
        <v>50000</v>
      </c>
      <c r="E119" s="100">
        <v>20000</v>
      </c>
      <c r="F119" s="54">
        <f t="shared" si="4"/>
        <v>30000</v>
      </c>
    </row>
    <row r="120" spans="1:6" ht="15" customHeight="1">
      <c r="A120" s="98" t="s">
        <v>86</v>
      </c>
      <c r="B120" s="50"/>
      <c r="C120" s="99" t="s">
        <v>194</v>
      </c>
      <c r="D120" s="100">
        <v>31812.78</v>
      </c>
      <c r="E120" s="100">
        <v>31812.78</v>
      </c>
      <c r="F120" s="54">
        <f t="shared" si="4"/>
        <v>0</v>
      </c>
    </row>
    <row r="121" spans="1:6" ht="15" customHeight="1">
      <c r="A121" s="98" t="s">
        <v>85</v>
      </c>
      <c r="B121" s="50"/>
      <c r="C121" s="99" t="s">
        <v>195</v>
      </c>
      <c r="D121" s="100">
        <v>18187.22</v>
      </c>
      <c r="E121" s="100">
        <v>18143.02</v>
      </c>
      <c r="F121" s="54">
        <f t="shared" si="4"/>
        <v>44.20000000000073</v>
      </c>
    </row>
    <row r="122" spans="1:6" ht="24" customHeight="1">
      <c r="A122" s="102" t="s">
        <v>97</v>
      </c>
      <c r="B122" s="50"/>
      <c r="C122" s="99" t="s">
        <v>196</v>
      </c>
      <c r="D122" s="100">
        <v>5168889.19</v>
      </c>
      <c r="E122" s="100">
        <v>5168889.19</v>
      </c>
      <c r="F122" s="54">
        <f t="shared" si="4"/>
        <v>0</v>
      </c>
    </row>
    <row r="123" spans="1:6" ht="13.5" thickBot="1">
      <c r="A123" s="103" t="s">
        <v>60</v>
      </c>
      <c r="B123" s="104">
        <v>450</v>
      </c>
      <c r="C123" s="105" t="s">
        <v>26</v>
      </c>
      <c r="D123" s="106">
        <f>Доходы!D18-Расходы!D11</f>
        <v>-1897304.0399999917</v>
      </c>
      <c r="E123" s="107">
        <f>Доходы!E18-Расходы!E11</f>
        <v>996576.2899999917</v>
      </c>
      <c r="F123" s="108" t="s">
        <v>26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4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7">
      <selection activeCell="A40" sqref="A40"/>
    </sheetView>
  </sheetViews>
  <sheetFormatPr defaultColWidth="9.00390625" defaultRowHeight="12.75"/>
  <cols>
    <col min="1" max="1" width="42.875" style="1" customWidth="1"/>
    <col min="2" max="2" width="4.625" style="1" customWidth="1"/>
    <col min="3" max="3" width="19.875" style="1" customWidth="1"/>
    <col min="4" max="4" width="14.75390625" style="2" customWidth="1"/>
    <col min="5" max="5" width="14.875" style="2" customWidth="1"/>
    <col min="6" max="6" width="14.125" style="5" customWidth="1"/>
    <col min="7" max="16384" width="9.125" style="5" customWidth="1"/>
  </cols>
  <sheetData>
    <row r="1" spans="3:6" ht="15">
      <c r="C1" s="109" t="s">
        <v>53</v>
      </c>
      <c r="D1" s="16"/>
      <c r="F1" s="110" t="s">
        <v>99</v>
      </c>
    </row>
    <row r="2" spans="1:6" ht="11.25" customHeight="1">
      <c r="A2" s="85"/>
      <c r="B2" s="111"/>
      <c r="C2" s="86"/>
      <c r="D2" s="87"/>
      <c r="E2" s="87"/>
      <c r="F2" s="89"/>
    </row>
    <row r="3" spans="1:6" ht="12.75">
      <c r="A3" s="90"/>
      <c r="B3" s="30"/>
      <c r="C3" s="29" t="s">
        <v>10</v>
      </c>
      <c r="D3" s="31" t="s">
        <v>38</v>
      </c>
      <c r="E3" s="27"/>
      <c r="F3" s="93"/>
    </row>
    <row r="4" spans="1:6" ht="10.5" customHeight="1">
      <c r="A4" s="112"/>
      <c r="B4" s="30" t="s">
        <v>12</v>
      </c>
      <c r="C4" s="30" t="s">
        <v>11</v>
      </c>
      <c r="D4" s="31" t="s">
        <v>50</v>
      </c>
      <c r="E4" s="31" t="s">
        <v>28</v>
      </c>
      <c r="F4" s="93" t="s">
        <v>4</v>
      </c>
    </row>
    <row r="5" spans="1:6" ht="10.5" customHeight="1">
      <c r="A5" s="30" t="s">
        <v>7</v>
      </c>
      <c r="B5" s="30" t="s">
        <v>13</v>
      </c>
      <c r="C5" s="29" t="s">
        <v>54</v>
      </c>
      <c r="D5" s="31" t="s">
        <v>5</v>
      </c>
      <c r="E5" s="31"/>
      <c r="F5" s="93" t="s">
        <v>5</v>
      </c>
    </row>
    <row r="6" spans="1:6" ht="9.75" customHeight="1">
      <c r="A6" s="90"/>
      <c r="B6" s="30" t="s">
        <v>14</v>
      </c>
      <c r="C6" s="29" t="s">
        <v>34</v>
      </c>
      <c r="D6" s="31"/>
      <c r="E6" s="31"/>
      <c r="F6" s="93"/>
    </row>
    <row r="7" spans="1:6" ht="10.5" customHeight="1">
      <c r="A7" s="90"/>
      <c r="B7" s="30"/>
      <c r="C7" s="30" t="s">
        <v>35</v>
      </c>
      <c r="D7" s="31"/>
      <c r="E7" s="31"/>
      <c r="F7" s="93"/>
    </row>
    <row r="8" spans="1:6" ht="9.75" customHeight="1" thickBot="1">
      <c r="A8" s="113">
        <v>1</v>
      </c>
      <c r="B8" s="40">
        <v>2</v>
      </c>
      <c r="C8" s="40">
        <v>3</v>
      </c>
      <c r="D8" s="41" t="s">
        <v>2</v>
      </c>
      <c r="E8" s="41" t="s">
        <v>3</v>
      </c>
      <c r="F8" s="114" t="s">
        <v>9</v>
      </c>
    </row>
    <row r="9" spans="1:6" ht="22.5">
      <c r="A9" s="115" t="s">
        <v>55</v>
      </c>
      <c r="B9" s="44" t="s">
        <v>18</v>
      </c>
      <c r="C9" s="45" t="s">
        <v>26</v>
      </c>
      <c r="D9" s="116">
        <f>SUM(D11,D18,D22)</f>
        <v>1897304.0399999917</v>
      </c>
      <c r="E9" s="116">
        <f>SUM(E11,E18,E22)</f>
        <v>-996576.2899999917</v>
      </c>
      <c r="F9" s="117">
        <f>D9-E9</f>
        <v>2893880.3299999833</v>
      </c>
    </row>
    <row r="10" spans="1:6" ht="18.75" customHeight="1">
      <c r="A10" s="118" t="s">
        <v>21</v>
      </c>
      <c r="B10" s="119"/>
      <c r="C10" s="120"/>
      <c r="D10" s="121"/>
      <c r="E10" s="122"/>
      <c r="F10" s="123"/>
    </row>
    <row r="11" spans="1:6" ht="12.75">
      <c r="A11" s="115" t="s">
        <v>56</v>
      </c>
      <c r="B11" s="72" t="s">
        <v>22</v>
      </c>
      <c r="C11" s="124" t="s">
        <v>26</v>
      </c>
      <c r="D11" s="116"/>
      <c r="E11" s="125"/>
      <c r="F11" s="126">
        <f aca="true" t="shared" si="0" ref="F11:F22">D11-E11</f>
        <v>0</v>
      </c>
    </row>
    <row r="12" spans="1:6" ht="9.75" customHeight="1">
      <c r="A12" s="118" t="s">
        <v>20</v>
      </c>
      <c r="B12" s="119"/>
      <c r="C12" s="127"/>
      <c r="D12" s="121"/>
      <c r="E12" s="122"/>
      <c r="F12" s="123"/>
    </row>
    <row r="13" spans="1:6" ht="10.5" customHeight="1">
      <c r="A13" s="115"/>
      <c r="B13" s="128"/>
      <c r="C13" s="124"/>
      <c r="D13" s="116"/>
      <c r="E13" s="125"/>
      <c r="F13" s="126">
        <f t="shared" si="0"/>
        <v>0</v>
      </c>
    </row>
    <row r="14" spans="1:6" ht="16.5" customHeight="1">
      <c r="A14" s="115"/>
      <c r="B14" s="128"/>
      <c r="C14" s="124"/>
      <c r="D14" s="116"/>
      <c r="E14" s="125"/>
      <c r="F14" s="126">
        <f t="shared" si="0"/>
        <v>0</v>
      </c>
    </row>
    <row r="15" spans="1:6" ht="16.5" customHeight="1">
      <c r="A15" s="115"/>
      <c r="B15" s="50"/>
      <c r="C15" s="124"/>
      <c r="D15" s="116"/>
      <c r="E15" s="125"/>
      <c r="F15" s="126">
        <f t="shared" si="0"/>
        <v>0</v>
      </c>
    </row>
    <row r="16" spans="1:6" ht="16.5" customHeight="1">
      <c r="A16" s="115"/>
      <c r="B16" s="50"/>
      <c r="C16" s="124"/>
      <c r="D16" s="116"/>
      <c r="E16" s="125"/>
      <c r="F16" s="126">
        <f t="shared" si="0"/>
        <v>0</v>
      </c>
    </row>
    <row r="17" spans="1:6" ht="16.5" customHeight="1">
      <c r="A17" s="115"/>
      <c r="B17" s="72"/>
      <c r="C17" s="124"/>
      <c r="D17" s="116"/>
      <c r="E17" s="125"/>
      <c r="F17" s="126">
        <f t="shared" si="0"/>
        <v>0</v>
      </c>
    </row>
    <row r="18" spans="1:6" ht="12.75">
      <c r="A18" s="115" t="s">
        <v>57</v>
      </c>
      <c r="B18" s="72" t="s">
        <v>44</v>
      </c>
      <c r="C18" s="124" t="s">
        <v>26</v>
      </c>
      <c r="D18" s="116"/>
      <c r="E18" s="125"/>
      <c r="F18" s="126">
        <f t="shared" si="0"/>
        <v>0</v>
      </c>
    </row>
    <row r="19" spans="1:6" ht="9.75" customHeight="1">
      <c r="A19" s="118" t="s">
        <v>20</v>
      </c>
      <c r="B19" s="119"/>
      <c r="C19" s="127"/>
      <c r="D19" s="121"/>
      <c r="E19" s="122"/>
      <c r="F19" s="123"/>
    </row>
    <row r="20" spans="1:6" ht="16.5" customHeight="1">
      <c r="A20" s="115"/>
      <c r="B20" s="128"/>
      <c r="C20" s="124"/>
      <c r="D20" s="116"/>
      <c r="E20" s="125"/>
      <c r="F20" s="126">
        <f t="shared" si="0"/>
        <v>0</v>
      </c>
    </row>
    <row r="21" spans="1:6" ht="16.5" customHeight="1">
      <c r="A21" s="115"/>
      <c r="B21" s="72"/>
      <c r="C21" s="124"/>
      <c r="D21" s="116"/>
      <c r="E21" s="125"/>
      <c r="F21" s="126">
        <f t="shared" si="0"/>
        <v>0</v>
      </c>
    </row>
    <row r="22" spans="1:6" ht="21" customHeight="1">
      <c r="A22" s="115" t="s">
        <v>25</v>
      </c>
      <c r="B22" s="50" t="s">
        <v>19</v>
      </c>
      <c r="C22" s="129" t="s">
        <v>102</v>
      </c>
      <c r="D22" s="116">
        <f>SUM(D23,D25)</f>
        <v>1897304.0399999917</v>
      </c>
      <c r="E22" s="116">
        <f>SUM(E23,E25)</f>
        <v>-996576.2899999917</v>
      </c>
      <c r="F22" s="130">
        <f t="shared" si="0"/>
        <v>2893880.3299999833</v>
      </c>
    </row>
    <row r="23" spans="1:6" ht="19.5" customHeight="1">
      <c r="A23" s="115" t="s">
        <v>40</v>
      </c>
      <c r="B23" s="50" t="s">
        <v>23</v>
      </c>
      <c r="C23" s="129" t="s">
        <v>103</v>
      </c>
      <c r="D23" s="116">
        <f>-Доходы!D18</f>
        <v>-41610504.32</v>
      </c>
      <c r="E23" s="116">
        <f>-Доходы!E18</f>
        <v>-40754200.53999999</v>
      </c>
      <c r="F23" s="130" t="s">
        <v>26</v>
      </c>
    </row>
    <row r="24" spans="1:6" ht="20.25" customHeight="1" hidden="1">
      <c r="A24" s="115"/>
      <c r="B24" s="119"/>
      <c r="C24" s="124"/>
      <c r="D24" s="116"/>
      <c r="E24" s="125"/>
      <c r="F24" s="130" t="s">
        <v>26</v>
      </c>
    </row>
    <row r="25" spans="1:6" ht="25.5" customHeight="1">
      <c r="A25" s="115" t="s">
        <v>41</v>
      </c>
      <c r="B25" s="50" t="s">
        <v>24</v>
      </c>
      <c r="C25" s="129" t="s">
        <v>104</v>
      </c>
      <c r="D25" s="116">
        <f>Расходы!D11</f>
        <v>43507808.35999999</v>
      </c>
      <c r="E25" s="116">
        <f>Расходы!E11</f>
        <v>39757624.25</v>
      </c>
      <c r="F25" s="130" t="s">
        <v>26</v>
      </c>
    </row>
    <row r="26" spans="1:6" ht="21.75" customHeight="1" thickBot="1">
      <c r="A26" s="131"/>
      <c r="B26" s="132"/>
      <c r="C26" s="105"/>
      <c r="D26" s="133"/>
      <c r="E26" s="134"/>
      <c r="F26" s="135" t="s">
        <v>26</v>
      </c>
    </row>
    <row r="27" spans="1:6" ht="12.75">
      <c r="A27" s="118"/>
      <c r="B27" s="136"/>
      <c r="C27" s="137"/>
      <c r="D27" s="137"/>
      <c r="E27" s="137"/>
      <c r="F27" s="137"/>
    </row>
    <row r="28" spans="1:6" ht="7.5" customHeight="1">
      <c r="A28" s="138"/>
      <c r="B28" s="138"/>
      <c r="C28" s="137"/>
      <c r="D28" s="137"/>
      <c r="E28" s="137"/>
      <c r="F28" s="137"/>
    </row>
    <row r="29" spans="1:6" ht="28.5" customHeight="1">
      <c r="A29" s="118" t="s">
        <v>15</v>
      </c>
      <c r="B29" s="118"/>
      <c r="C29" s="139" t="s">
        <v>242</v>
      </c>
      <c r="D29" s="140"/>
      <c r="E29" s="137"/>
      <c r="F29" s="137"/>
    </row>
    <row r="30" spans="1:6" ht="9.75" customHeight="1">
      <c r="A30" s="14" t="s">
        <v>100</v>
      </c>
      <c r="B30" s="14"/>
      <c r="C30" s="16"/>
      <c r="D30" s="141"/>
      <c r="E30" s="141"/>
      <c r="F30" s="141"/>
    </row>
    <row r="31" spans="1:6" ht="24.75" customHeight="1">
      <c r="A31" s="14"/>
      <c r="B31" s="136"/>
      <c r="C31" s="137"/>
      <c r="D31" s="137"/>
      <c r="E31" s="137"/>
      <c r="F31" s="137"/>
    </row>
    <row r="32" spans="1:6" ht="12.75" customHeight="1">
      <c r="A32" s="142" t="s">
        <v>45</v>
      </c>
      <c r="B32" s="136"/>
      <c r="C32" s="137"/>
      <c r="D32" s="137"/>
      <c r="E32" s="137"/>
      <c r="F32" s="137"/>
    </row>
    <row r="33" spans="1:6" ht="10.5" customHeight="1">
      <c r="A33" s="14" t="s">
        <v>46</v>
      </c>
      <c r="B33" s="136"/>
      <c r="C33" s="137"/>
      <c r="D33" s="137"/>
      <c r="E33" s="137"/>
      <c r="F33" s="137"/>
    </row>
    <row r="34" spans="2:6" ht="12.75" customHeight="1">
      <c r="B34" s="136"/>
      <c r="C34" s="137"/>
      <c r="D34" s="137"/>
      <c r="E34" s="137"/>
      <c r="F34" s="137"/>
    </row>
    <row r="35" spans="4:6" ht="10.5" customHeight="1">
      <c r="D35" s="141"/>
      <c r="E35" s="141"/>
      <c r="F35" s="141"/>
    </row>
    <row r="36" spans="1:6" ht="12.75" customHeight="1">
      <c r="A36" s="14" t="s">
        <v>105</v>
      </c>
      <c r="B36" s="14"/>
      <c r="C36" s="143" t="s">
        <v>238</v>
      </c>
      <c r="D36" s="141"/>
      <c r="E36" s="141"/>
      <c r="F36" s="141"/>
    </row>
    <row r="37" spans="1:6" ht="9.75" customHeight="1">
      <c r="A37" s="14" t="s">
        <v>101</v>
      </c>
      <c r="B37" s="14"/>
      <c r="C37" s="16"/>
      <c r="D37" s="141"/>
      <c r="E37" s="141"/>
      <c r="F37" s="141"/>
    </row>
    <row r="38" spans="1:6" ht="11.25" customHeight="1">
      <c r="A38" s="14"/>
      <c r="B38" s="14"/>
      <c r="C38" s="142"/>
      <c r="D38" s="141"/>
      <c r="E38" s="141"/>
      <c r="F38" s="144"/>
    </row>
    <row r="39" spans="1:6" ht="17.25" customHeight="1">
      <c r="A39" s="14" t="s">
        <v>246</v>
      </c>
      <c r="D39" s="141"/>
      <c r="E39" s="141"/>
      <c r="F39" s="144"/>
    </row>
    <row r="40" spans="4:6" ht="9.75" customHeight="1">
      <c r="D40" s="141"/>
      <c r="E40" s="141"/>
      <c r="F40" s="144"/>
    </row>
    <row r="41" spans="1:6" ht="12.75" customHeight="1">
      <c r="A41" s="142"/>
      <c r="B41" s="142"/>
      <c r="C41" s="4"/>
      <c r="D41" s="145"/>
      <c r="E41" s="145"/>
      <c r="F41" s="145"/>
    </row>
  </sheetData>
  <sheetProtection/>
  <printOptions horizontalCentered="1"/>
  <pageMargins left="0.3937007874015748" right="0.3937007874015748" top="0.984251968503937" bottom="0.5905511811023623" header="0" footer="0"/>
  <pageSetup fitToHeight="1" fitToWidth="1" horizontalDpi="600" verticalDpi="600" orientation="landscape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User1</cp:lastModifiedBy>
  <cp:lastPrinted>2017-01-12T05:54:20Z</cp:lastPrinted>
  <dcterms:created xsi:type="dcterms:W3CDTF">1999-06-18T11:49:53Z</dcterms:created>
  <dcterms:modified xsi:type="dcterms:W3CDTF">2017-01-12T06:08:30Z</dcterms:modified>
  <cp:category/>
  <cp:version/>
  <cp:contentType/>
  <cp:contentStatus/>
</cp:coreProperties>
</file>