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<sst xmlns="http://schemas.openxmlformats.org/spreadsheetml/2006/main" count="332" uniqueCount="219">
  <si>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</si>
  <si>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</si>
  <si>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</si>
  <si>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</si>
  <si>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</si>
  <si>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</si>
  <si>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</si>
  <si>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</si>
  <si>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</si>
  <si>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</si>
  <si>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</si>
  <si>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</si>
  <si>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</si>
  <si>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</si>
  <si>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</si>
  <si>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</si>
  <si>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</si>
  <si>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</si>
  <si>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</si>
  <si>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</si>
  <si>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</si>
  <si>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</si>
  <si>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</si>
  <si>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</si>
  <si>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</si>
  <si>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</si>
  <si>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</si>
  <si>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</si>
  <si>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</si>
  <si>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</si>
  <si>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</si>
  <si>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</si>
  <si>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</si>
  <si>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</si>
  <si>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</si>
  <si>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</si>
  <si>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</si>
  <si>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</si>
  <si>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</si>
  <si>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</si>
  <si>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</si>
  <si>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</si>
  <si>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</si>
  <si>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</si>
  <si>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</si>
  <si>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</si>
  <si>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</si>
  <si>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</si>
  <si>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</si>
  <si>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</si>
  <si>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</si>
  <si>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</si>
  <si>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</si>
  <si>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</si>
  <si>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</si>
  <si>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</si>
  <si>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</si>
  <si>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</si>
  <si>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</si>
  <si>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</si>
  <si>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</si>
  <si>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</si>
  <si>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</si>
  <si>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</si>
  <si>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650 10804020 01 0000 110</t>
  </si>
  <si>
    <t>650 11302995 10 0000 130</t>
  </si>
  <si>
    <t>650 11701050 10 0000 180</t>
  </si>
  <si>
    <t>650 20201001 10 0000 151</t>
  </si>
  <si>
    <t>650 20201003 10 0000 151</t>
  </si>
  <si>
    <t>650 20203003 10 0000 151</t>
  </si>
  <si>
    <t>650 20203015 10 0000 151</t>
  </si>
  <si>
    <t>650 20204014 10 0000 151</t>
  </si>
  <si>
    <t>650 20204999 10 0000 151</t>
  </si>
  <si>
    <t>650 21905000 10 0000 151</t>
  </si>
  <si>
    <t>660 11633050 10 0000 140</t>
  </si>
  <si>
    <t>182 10102010 01 0000 110</t>
  </si>
  <si>
    <t>182 10102030 01 0000 110</t>
  </si>
  <si>
    <t>182 10601030 10 0000 110</t>
  </si>
  <si>
    <t>070 11105013 10 0000 120</t>
  </si>
  <si>
    <t>070 11406013 10 0000 430</t>
  </si>
  <si>
    <t>Администрация сельского поселения Сытомино</t>
  </si>
  <si>
    <t>Бюджет МО с.п. Сытомино</t>
  </si>
  <si>
    <t>79555043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</si>
  <si>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</si>
  <si>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</si>
  <si>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</si>
  <si>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</si>
  <si>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</si>
  <si>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</si>
  <si>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</si>
  <si>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</si>
  <si>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</si>
  <si>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</si>
  <si>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</si>
  <si>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Безвозмездные перечисления организациям, за исключением государственных и муниципальных организаций</t>
  </si>
  <si>
    <t>Пенсия,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</si>
  <si>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</si>
  <si>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</si>
  <si>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>650 0102 4120201 121 211</t>
  </si>
  <si>
    <t>650 0102 4120201 121 213</t>
  </si>
  <si>
    <t>650 0104 4120204 121 211</t>
  </si>
  <si>
    <t>650 0104 4120204 121 213</t>
  </si>
  <si>
    <t>650 0104 4120204 122 212</t>
  </si>
  <si>
    <t>650 0104 4120204 122 222</t>
  </si>
  <si>
    <t>650 0104 4120204 122 226</t>
  </si>
  <si>
    <t>650 0111 4120705 870 290</t>
  </si>
  <si>
    <t>650 0113 4120240 122 212</t>
  </si>
  <si>
    <t>650 0113 4120240 122 213</t>
  </si>
  <si>
    <t>650 0113 4120240 244 221</t>
  </si>
  <si>
    <t>650 0113 4120240 244 226</t>
  </si>
  <si>
    <t>650 0113 4120240 244 290</t>
  </si>
  <si>
    <t>650 0113 4120240 244 340</t>
  </si>
  <si>
    <t>650 0113 4120059 111 211</t>
  </si>
  <si>
    <t>650 0113 4120059 111 213</t>
  </si>
  <si>
    <t>650 0113 4120059 112 212</t>
  </si>
  <si>
    <t>650 0113 4120059 112 213</t>
  </si>
  <si>
    <t>650 0113 4120059 244 223</t>
  </si>
  <si>
    <t>650 0113 4120059 244 225</t>
  </si>
  <si>
    <t>650 0113 4120059 244 226</t>
  </si>
  <si>
    <t>650 0113 4120059 244 290</t>
  </si>
  <si>
    <t>650 0113 4120059 244 340</t>
  </si>
  <si>
    <t>650 0203 4120118 244 222</t>
  </si>
  <si>
    <t>650 0309 4122801 244 226</t>
  </si>
  <si>
    <t>650 0309 4122801 244 290</t>
  </si>
  <si>
    <t>650 0309 4122801 244 340</t>
  </si>
  <si>
    <t>650 0409 4122441 244 225</t>
  </si>
  <si>
    <t>650 0409 4122441 244 226</t>
  </si>
  <si>
    <t>650 0410 4120240 244 221</t>
  </si>
  <si>
    <t>650 0410 4120240 244 226</t>
  </si>
  <si>
    <t>650 0412 4122450 244 226</t>
  </si>
  <si>
    <t>650 0412 4122460 810 242</t>
  </si>
  <si>
    <t>650 0503 4121402 244 310</t>
  </si>
  <si>
    <t>650 0503 4125402 244 310</t>
  </si>
  <si>
    <t>650 0503 4122711 244 223</t>
  </si>
  <si>
    <t>650 0503 4122711 244 225</t>
  </si>
  <si>
    <t>650 0503 4122711 244 226</t>
  </si>
  <si>
    <t>650 0503 4122713 244 225</t>
  </si>
  <si>
    <t>650 0503 4122713 244 226</t>
  </si>
  <si>
    <t>650 0503 4122714 244 223</t>
  </si>
  <si>
    <t>650 0503 4122714 244 225</t>
  </si>
  <si>
    <t>650 0503 4122714 244 226</t>
  </si>
  <si>
    <t>650 0707 4122101 244 222</t>
  </si>
  <si>
    <t>650 0707 4122101 244 290</t>
  </si>
  <si>
    <t>650 1102 4122300 244 222</t>
  </si>
  <si>
    <t>650 1102 4122300 244 290</t>
  </si>
  <si>
    <t>650 1403 4124300 540 251</t>
  </si>
  <si>
    <t>650 0203 4125118 121 211</t>
  </si>
  <si>
    <t>650 0203 4125118 121 213</t>
  </si>
  <si>
    <t>650 0801 4120059 111 211</t>
  </si>
  <si>
    <t>650 0801 4120059 111 213</t>
  </si>
  <si>
    <t>650 0801 4120059 112 212</t>
  </si>
  <si>
    <t>650 0801 4120059 112 222</t>
  </si>
  <si>
    <t>650 0801 4120059 112 226</t>
  </si>
  <si>
    <t>650 0801 4120059 244 221</t>
  </si>
  <si>
    <t>650 0801 4120059 244 222</t>
  </si>
  <si>
    <t>650 0801 4120059 244 223</t>
  </si>
  <si>
    <t>650 0801 4120059 244 225</t>
  </si>
  <si>
    <t>650 0801 4120059 244 226</t>
  </si>
  <si>
    <t>650 0801 4120059 244 290</t>
  </si>
  <si>
    <t>650 0801 4120059 244 310</t>
  </si>
  <si>
    <t>650 0801 4120059 244 340</t>
  </si>
  <si>
    <t>650 0113 4120059 244 310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</si>
  <si>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</si>
  <si>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</si>
  <si>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>650 0113 4120059 112 226</t>
  </si>
  <si>
    <t>650 0409 4122443 244 225</t>
  </si>
  <si>
    <t>650 0304 4125930 121 213</t>
  </si>
  <si>
    <t>650 0304 4125930 244 340</t>
  </si>
  <si>
    <t>650 0304 4125930 121 211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</si>
  <si>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</si>
  <si>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</si>
  <si>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</si>
  <si>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</si>
  <si>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</si>
  <si>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t xml:space="preserve">Гл. бухгалтер ________________   </t>
  </si>
  <si>
    <t>Кожина Н.Ю.</t>
  </si>
  <si>
    <t xml:space="preserve">по ОКТМО </t>
  </si>
  <si>
    <t>71826436</t>
  </si>
  <si>
    <t>650 0113 4120240 122 290</t>
  </si>
  <si>
    <t>650 0113 4120059 112 290</t>
  </si>
  <si>
    <t>650 0309 4122801 244 310</t>
  </si>
  <si>
    <t>650 1003 4123514 313 262</t>
  </si>
  <si>
    <t>650 20705030 10 0000 180</t>
  </si>
  <si>
    <t xml:space="preserve">Прочие безвозмездные поступления в бюджеты поселений </t>
  </si>
  <si>
    <t>650 0801 4125608 244 310</t>
  </si>
  <si>
    <t>650 0409 4122443 244 226</t>
  </si>
  <si>
    <t>650 0503 4122714 244 310</t>
  </si>
  <si>
    <t>650 0503 4122711 244 310</t>
  </si>
  <si>
    <t>182 10606033 10 0000 110</t>
  </si>
  <si>
    <t>182 10606043 10 0000 110</t>
  </si>
  <si>
    <t>Прочие доходы от компенсации затрат бюджетов сельских поселений</t>
  </si>
  <si>
    <t>Невыясненные поступления,зачисляемые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</si>
  <si>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</si>
  <si>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</si>
  <si>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</si>
  <si>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</si>
  <si>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</si>
  <si>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сельских поселений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</si>
  <si>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</si>
  <si>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</si>
  <si>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</si>
  <si>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</si>
  <si>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</si>
  <si>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на которые не разграничена и которые расположены в границах сельских поселений</t>
  </si>
  <si>
    <t>650 0801 4125471 111 211</t>
  </si>
  <si>
    <t>650 0801 4125471 111 213</t>
  </si>
  <si>
    <t>Бахметова Л.А.</t>
  </si>
  <si>
    <t>650 0113 4120092 853 290</t>
  </si>
  <si>
    <t>650 0113 4120240 853 290</t>
  </si>
  <si>
    <t>650 0113 4120059 853 290</t>
  </si>
  <si>
    <t>650 0314 4121443 244 226</t>
  </si>
  <si>
    <t>650 0314 4125443 244 226</t>
  </si>
  <si>
    <t>650 0801 4120059 853 290</t>
  </si>
  <si>
    <t>650 1001 4123491 312 263</t>
  </si>
  <si>
    <r>
      <t xml:space="preserve">на  1 </t>
    </r>
    <r>
      <rPr>
        <u val="single"/>
        <sz val="8"/>
        <rFont val="Arial Cyr"/>
        <family val="0"/>
      </rPr>
      <t xml:space="preserve">  апреля  </t>
    </r>
    <r>
      <rPr>
        <sz val="8"/>
        <rFont val="Arial Cyr"/>
        <family val="2"/>
      </rPr>
      <t xml:space="preserve">  2015 г.</t>
    </r>
  </si>
  <si>
    <t>01.04.2015.</t>
  </si>
  <si>
    <r>
      <t>"</t>
    </r>
    <r>
      <rPr>
        <u val="single"/>
        <sz val="8"/>
        <rFont val="Arial Cyr"/>
        <family val="0"/>
      </rPr>
      <t xml:space="preserve">  06  </t>
    </r>
    <r>
      <rPr>
        <sz val="8"/>
        <rFont val="Arial Cyr"/>
        <family val="2"/>
      </rPr>
      <t xml:space="preserve">"   </t>
    </r>
    <r>
      <rPr>
        <u val="single"/>
        <sz val="8"/>
        <rFont val="Arial Cyr"/>
        <family val="0"/>
      </rPr>
      <t xml:space="preserve">  апреля  </t>
    </r>
    <r>
      <rPr>
        <sz val="8"/>
        <rFont val="Arial Cyr"/>
        <family val="2"/>
      </rPr>
      <t xml:space="preserve">  2015  г.</t>
    </r>
  </si>
  <si>
    <t>Единый сельскохозяйственный налог</t>
  </si>
  <si>
    <t>182 10503010 01 0000 110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</si>
</sst>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-#,##0.00;\-"/>
    <numFmt numFmtId="181" formatCode="#,##0.00;\-#,##0.00;"/>
    <numFmt numFmtId="182" formatCode="#,##0.00_ ;\-#,##0.00\ 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color indexed="8"/>
      <name val="Tahoma"/>
      <family val="2"/>
    </font>
    <font>
      <sz val="8"/>
      <name val="Tahoma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4" fillId="0" borderId="21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right" shrinkToFit="1"/>
    </xf>
    <xf numFmtId="180" fontId="4" fillId="0" borderId="31" xfId="0" applyNumberFormat="1" applyFont="1" applyBorder="1" applyAlignment="1">
      <alignment horizontal="right" shrinkToFit="1"/>
    </xf>
    <xf numFmtId="180" fontId="4" fillId="0" borderId="32" xfId="0" applyNumberFormat="1" applyFont="1" applyBorder="1" applyAlignment="1">
      <alignment horizontal="right" shrinkToFit="1"/>
    </xf>
    <xf numFmtId="180" fontId="4" fillId="0" borderId="33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0" fontId="4" fillId="0" borderId="32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 horizontal="center"/>
    </xf>
    <xf numFmtId="180" fontId="4" fillId="0" borderId="36" xfId="0" applyNumberFormat="1" applyFont="1" applyBorder="1" applyAlignment="1">
      <alignment horizontal="center"/>
    </xf>
    <xf numFmtId="180" fontId="4" fillId="0" borderId="33" xfId="0" applyNumberFormat="1" applyFont="1" applyBorder="1" applyAlignment="1">
      <alignment horizontal="center"/>
    </xf>
    <xf numFmtId="180" fontId="4" fillId="0" borderId="37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top"/>
    </xf>
    <xf numFmtId="181" fontId="4" fillId="0" borderId="31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180" fontId="4" fillId="0" borderId="38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180" fontId="4" fillId="0" borderId="29" xfId="0" applyNumberFormat="1" applyFont="1" applyBorder="1" applyAlignment="1">
      <alignment horizontal="center"/>
    </xf>
    <xf numFmtId="181" fontId="4" fillId="0" borderId="39" xfId="0" applyNumberFormat="1" applyFont="1" applyBorder="1" applyAlignment="1">
      <alignment horizontal="center"/>
    </xf>
    <xf numFmtId="180" fontId="4" fillId="0" borderId="40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4" fontId="8" fillId="33" borderId="42" xfId="0" applyNumberFormat="1" applyFont="1" applyFill="1" applyBorder="1" applyAlignment="1">
      <alignment horizontal="right" vertical="center" wrapText="1"/>
    </xf>
    <xf numFmtId="4" fontId="8" fillId="0" borderId="42" xfId="0" applyNumberFormat="1" applyFont="1" applyFill="1" applyBorder="1" applyAlignment="1">
      <alignment horizontal="right" vertical="center" wrapText="1"/>
    </xf>
    <xf numFmtId="4" fontId="8" fillId="33" borderId="43" xfId="0" applyNumberFormat="1" applyFont="1" applyFill="1" applyBorder="1" applyAlignment="1">
      <alignment horizontal="right" vertical="center" wrapText="1"/>
    </xf>
    <xf numFmtId="4" fontId="8" fillId="33" borderId="18" xfId="0" applyNumberFormat="1" applyFont="1" applyFill="1" applyBorder="1" applyAlignment="1">
      <alignment horizontal="right" vertical="center" wrapText="1"/>
    </xf>
    <xf numFmtId="180" fontId="4" fillId="0" borderId="33" xfId="0" applyNumberFormat="1" applyFont="1" applyBorder="1" applyAlignment="1">
      <alignment horizontal="right" vertical="center" shrinkToFit="1"/>
    </xf>
    <xf numFmtId="180" fontId="4" fillId="0" borderId="40" xfId="0" applyNumberFormat="1" applyFont="1" applyBorder="1" applyAlignment="1">
      <alignment horizontal="right" vertical="center" shrinkToFit="1"/>
    </xf>
    <xf numFmtId="49" fontId="4" fillId="0" borderId="44" xfId="0" applyNumberFormat="1" applyFont="1" applyBorder="1" applyAlignment="1">
      <alignment horizontal="center" shrinkToFit="1"/>
    </xf>
    <xf numFmtId="180" fontId="4" fillId="0" borderId="11" xfId="0" applyNumberFormat="1" applyFont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 wrapText="1"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7" fillId="33" borderId="46" xfId="0" applyNumberFormat="1" applyFont="1" applyFill="1" applyBorder="1" applyAlignment="1">
      <alignment horizontal="center" vertical="center" wrapText="1"/>
    </xf>
    <xf numFmtId="4" fontId="8" fillId="33" borderId="44" xfId="0" applyNumberFormat="1" applyFont="1" applyFill="1" applyBorder="1" applyAlignment="1">
      <alignment horizontal="right" wrapText="1"/>
    </xf>
    <xf numFmtId="4" fontId="8" fillId="0" borderId="44" xfId="0" applyNumberFormat="1" applyFont="1" applyFill="1" applyBorder="1" applyAlignment="1">
      <alignment horizontal="right" wrapText="1"/>
    </xf>
    <xf numFmtId="49" fontId="7" fillId="33" borderId="44" xfId="0" applyNumberFormat="1" applyFont="1" applyFill="1" applyBorder="1" applyAlignment="1">
      <alignment horizontal="left" wrapText="1"/>
    </xf>
    <xf numFmtId="49" fontId="7" fillId="33" borderId="44" xfId="0" applyNumberFormat="1" applyFont="1" applyFill="1" applyBorder="1" applyAlignment="1">
      <alignment horizontal="center" wrapText="1"/>
    </xf>
    <xf numFmtId="49" fontId="7" fillId="0" borderId="44" xfId="0" applyNumberFormat="1" applyFont="1" applyFill="1" applyBorder="1" applyAlignment="1">
      <alignment horizontal="center" wrapText="1"/>
    </xf>
    <xf numFmtId="49" fontId="7" fillId="33" borderId="42" xfId="0" applyNumberFormat="1" applyFont="1" applyFill="1" applyBorder="1" applyAlignment="1">
      <alignment horizontal="left" wrapText="1"/>
    </xf>
    <xf numFmtId="179" fontId="7" fillId="0" borderId="42" xfId="0" applyNumberFormat="1" applyFont="1" applyFill="1" applyBorder="1" applyAlignment="1">
      <alignment horizontal="right" vertical="center" wrapText="1"/>
    </xf>
    <xf numFmtId="180" fontId="4" fillId="0" borderId="37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shrinkToFit="1"/>
    </xf>
    <xf numFmtId="180" fontId="4" fillId="0" borderId="33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49" fontId="7" fillId="33" borderId="22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left" wrapText="1" indent="2"/>
    </xf>
    <xf numFmtId="49" fontId="7" fillId="33" borderId="43" xfId="0" applyNumberFormat="1" applyFont="1" applyFill="1" applyBorder="1" applyAlignment="1">
      <alignment horizontal="left" vertical="center" wrapText="1"/>
    </xf>
    <xf numFmtId="49" fontId="7" fillId="33" borderId="42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49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80" fontId="4" fillId="0" borderId="31" xfId="0" applyNumberFormat="1" applyFont="1" applyFill="1" applyBorder="1" applyAlignment="1">
      <alignment horizontal="right" shrinkToFit="1"/>
    </xf>
    <xf numFmtId="180" fontId="4" fillId="0" borderId="44" xfId="0" applyNumberFormat="1" applyFont="1" applyFill="1" applyBorder="1" applyAlignment="1">
      <alignment horizontal="right" shrinkToFit="1"/>
    </xf>
    <xf numFmtId="4" fontId="7" fillId="0" borderId="43" xfId="0" applyNumberFormat="1" applyFont="1" applyFill="1" applyBorder="1" applyAlignment="1">
      <alignment horizontal="right" vertical="center" wrapText="1"/>
    </xf>
    <xf numFmtId="4" fontId="7" fillId="0" borderId="42" xfId="0" applyNumberFormat="1" applyFont="1" applyFill="1" applyBorder="1" applyAlignment="1">
      <alignment horizontal="right" vertical="center" wrapText="1"/>
    </xf>
    <xf numFmtId="49" fontId="0" fillId="0" borderId="16" xfId="0" applyNumberFormat="1" applyFill="1" applyBorder="1" applyAlignment="1">
      <alignment/>
    </xf>
    <xf numFmtId="49" fontId="4" fillId="0" borderId="20" xfId="0" applyNumberFormat="1" applyFont="1" applyFill="1" applyBorder="1" applyAlignment="1">
      <alignment vertical="center"/>
    </xf>
    <xf numFmtId="4" fontId="7" fillId="0" borderId="44" xfId="0" applyNumberFormat="1" applyFont="1" applyFill="1" applyBorder="1" applyAlignment="1">
      <alignment horizontal="right" wrapText="1"/>
    </xf>
    <xf numFmtId="179" fontId="7" fillId="0" borderId="44" xfId="0" applyNumberFormat="1" applyFont="1" applyFill="1" applyBorder="1" applyAlignment="1">
      <alignment horizontal="right" wrapText="1"/>
    </xf>
    <xf numFmtId="180" fontId="4" fillId="0" borderId="39" xfId="0" applyNumberFormat="1" applyFont="1" applyFill="1" applyBorder="1" applyAlignment="1">
      <alignment horizontal="right" shrinkToFit="1"/>
    </xf>
    <xf numFmtId="179" fontId="7" fillId="0" borderId="12" xfId="0" applyNumberFormat="1" applyFont="1" applyFill="1" applyBorder="1" applyAlignment="1">
      <alignment horizontal="right" vertical="center" wrapText="1"/>
    </xf>
    <xf numFmtId="49" fontId="7" fillId="34" borderId="42" xfId="0" applyNumberFormat="1" applyFont="1" applyFill="1" applyBorder="1" applyAlignment="1">
      <alignment horizontal="left" vertical="center" wrapText="1"/>
    </xf>
    <xf numFmtId="0" fontId="7" fillId="34" borderId="42" xfId="0" applyNumberFormat="1" applyFont="1" applyFill="1" applyBorder="1" applyAlignment="1">
      <alignment horizontal="left" vertical="center" wrapText="1"/>
    </xf>
    <xf numFmtId="49" fontId="7" fillId="34" borderId="18" xfId="0" applyNumberFormat="1" applyFont="1" applyFill="1" applyBorder="1" applyAlignment="1">
      <alignment horizontal="left" vertical="center" wrapText="1"/>
    </xf>
    <xf numFmtId="179" fontId="7" fillId="34" borderId="42" xfId="0" applyNumberFormat="1" applyFont="1" applyFill="1" applyBorder="1" applyAlignment="1">
      <alignment horizontal="right" vertical="center" wrapText="1"/>
    </xf>
    <xf numFmtId="182" fontId="7" fillId="0" borderId="42" xfId="0" applyNumberFormat="1" applyFont="1" applyFill="1" applyBorder="1" applyAlignment="1">
      <alignment horizontal="right" vertical="center" wrapText="1"/>
    </xf>
    <xf numFmtId="0" fontId="4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16">
      <selection activeCell="E30" sqref="E30"/>
    </sheetView>
  </sheetViews>
  <sheetFormatPr defaultColWidth="9.00390625" defaultRowHeight="12.75"/>
  <cols>
    <col min="1" max="1" width="65.875" style="3" customWidth="1"/>
    <col min="2" max="2" width="4.625" style="3" customWidth="1"/>
    <col min="3" max="3" width="21.375" style="3" customWidth="1"/>
    <col min="4" max="4" width="14.75390625" style="1" customWidth="1"/>
    <col min="5" max="5" width="14.875" style="122" customWidth="1"/>
    <col min="6" max="6" width="14.125" style="0" customWidth="1"/>
  </cols>
  <sheetData>
    <row r="1" ht="6" customHeight="1">
      <c r="F1" s="4"/>
    </row>
    <row r="2" spans="1:5" ht="3.75" customHeight="1">
      <c r="A2" s="149"/>
      <c r="B2" s="149"/>
      <c r="C2" s="149"/>
      <c r="D2" s="149"/>
      <c r="E2" s="149"/>
    </row>
    <row r="3" spans="1:6" ht="15.75" thickBot="1">
      <c r="A3" s="149" t="s">
        <v>47</v>
      </c>
      <c r="B3" s="149"/>
      <c r="C3" s="149"/>
      <c r="D3" s="149"/>
      <c r="E3" s="123"/>
      <c r="F3" s="27" t="s">
        <v>6</v>
      </c>
    </row>
    <row r="4" spans="1:6" ht="13.5" customHeight="1">
      <c r="A4" s="15"/>
      <c r="B4" s="15"/>
      <c r="C4" s="15"/>
      <c r="E4" s="124" t="s">
        <v>30</v>
      </c>
      <c r="F4" s="59" t="s">
        <v>48</v>
      </c>
    </row>
    <row r="5" spans="1:6" ht="12.75">
      <c r="A5" s="151" t="s">
        <v>214</v>
      </c>
      <c r="B5" s="151"/>
      <c r="C5" s="151"/>
      <c r="D5" s="151"/>
      <c r="E5" s="125" t="s">
        <v>29</v>
      </c>
      <c r="F5" s="21" t="s">
        <v>215</v>
      </c>
    </row>
    <row r="6" spans="1:6" ht="20.25" customHeight="1">
      <c r="A6" s="14"/>
      <c r="B6" s="15"/>
      <c r="C6" s="15"/>
      <c r="D6" s="52"/>
      <c r="E6" s="125" t="s">
        <v>31</v>
      </c>
      <c r="F6" s="21" t="s">
        <v>82</v>
      </c>
    </row>
    <row r="7" spans="1:6" ht="13.5" customHeight="1">
      <c r="A7" s="67" t="s">
        <v>42</v>
      </c>
      <c r="B7" s="150" t="s">
        <v>80</v>
      </c>
      <c r="C7" s="150"/>
      <c r="D7" s="150"/>
      <c r="E7" s="125" t="s">
        <v>33</v>
      </c>
      <c r="F7" s="21"/>
    </row>
    <row r="8" spans="1:6" ht="12.75" customHeight="1">
      <c r="A8" s="14" t="s">
        <v>43</v>
      </c>
      <c r="B8" s="148" t="s">
        <v>81</v>
      </c>
      <c r="C8" s="148"/>
      <c r="D8" s="148"/>
      <c r="E8" s="125" t="s">
        <v>176</v>
      </c>
      <c r="F8" s="21" t="s">
        <v>177</v>
      </c>
    </row>
    <row r="9" spans="1:6" ht="13.5" customHeight="1">
      <c r="A9" s="14" t="s">
        <v>27</v>
      </c>
      <c r="B9" s="14"/>
      <c r="C9" s="14"/>
      <c r="D9" s="13"/>
      <c r="E9" s="126"/>
      <c r="F9" s="21"/>
    </row>
    <row r="10" spans="1:6" ht="13.5" customHeight="1" thickBot="1">
      <c r="A10" s="14" t="s">
        <v>1</v>
      </c>
      <c r="B10" s="14"/>
      <c r="C10" s="14"/>
      <c r="D10" s="13"/>
      <c r="E10" s="125" t="s">
        <v>32</v>
      </c>
      <c r="F10" s="60" t="s">
        <v>0</v>
      </c>
    </row>
    <row r="11" spans="2:6" ht="20.25" customHeight="1">
      <c r="B11" s="30"/>
      <c r="C11" s="77" t="s">
        <v>49</v>
      </c>
      <c r="D11" s="76"/>
      <c r="E11" s="127"/>
      <c r="F11" s="24"/>
    </row>
    <row r="12" spans="1:6" ht="3" customHeight="1">
      <c r="A12" s="69"/>
      <c r="B12" s="70"/>
      <c r="C12" s="71"/>
      <c r="D12" s="28"/>
      <c r="E12" s="128"/>
      <c r="F12" s="28"/>
    </row>
    <row r="13" spans="1:6" ht="9.75" customHeight="1">
      <c r="A13" s="26" t="s">
        <v>7</v>
      </c>
      <c r="B13" s="9" t="s">
        <v>12</v>
      </c>
      <c r="C13" s="26" t="s">
        <v>39</v>
      </c>
      <c r="D13" s="7" t="s">
        <v>36</v>
      </c>
      <c r="E13" s="129"/>
      <c r="F13" s="7" t="s">
        <v>4</v>
      </c>
    </row>
    <row r="14" spans="1:6" ht="9.75" customHeight="1">
      <c r="A14" s="72"/>
      <c r="B14" s="9" t="s">
        <v>13</v>
      </c>
      <c r="C14" s="26" t="s">
        <v>34</v>
      </c>
      <c r="D14" s="7" t="s">
        <v>50</v>
      </c>
      <c r="E14" s="130" t="s">
        <v>28</v>
      </c>
      <c r="F14" s="7" t="s">
        <v>5</v>
      </c>
    </row>
    <row r="15" spans="1:6" ht="9.75" customHeight="1">
      <c r="A15" s="72"/>
      <c r="B15" s="26" t="s">
        <v>14</v>
      </c>
      <c r="C15" s="26" t="s">
        <v>35</v>
      </c>
      <c r="D15" s="7" t="s">
        <v>5</v>
      </c>
      <c r="E15" s="130"/>
      <c r="F15" s="7"/>
    </row>
    <row r="16" spans="1:6" ht="3" customHeight="1">
      <c r="A16" s="73"/>
      <c r="B16" s="74"/>
      <c r="C16" s="74"/>
      <c r="D16" s="75"/>
      <c r="E16" s="131"/>
      <c r="F16" s="75"/>
    </row>
    <row r="17" spans="1:6" ht="9.75" customHeight="1" thickBot="1">
      <c r="A17" s="117">
        <v>1</v>
      </c>
      <c r="B17" s="12">
        <v>2</v>
      </c>
      <c r="C17" s="12">
        <v>3</v>
      </c>
      <c r="D17" s="6" t="s">
        <v>2</v>
      </c>
      <c r="E17" s="132" t="s">
        <v>3</v>
      </c>
      <c r="F17" s="6" t="s">
        <v>9</v>
      </c>
    </row>
    <row r="18" spans="1:6" ht="15.75" customHeight="1">
      <c r="A18" s="114" t="s">
        <v>51</v>
      </c>
      <c r="B18" s="38" t="s">
        <v>16</v>
      </c>
      <c r="C18" s="41" t="s">
        <v>26</v>
      </c>
      <c r="D18" s="54">
        <f>SUM(D19:D39)</f>
        <v>34776150.29</v>
      </c>
      <c r="E18" s="133">
        <f>SUM(E19:E39)</f>
        <v>6242231.130000001</v>
      </c>
      <c r="F18" s="56">
        <f aca="true" t="shared" si="0" ref="F18:F39">D18-E18</f>
        <v>28533919.159999996</v>
      </c>
    </row>
    <row r="19" spans="1:6" ht="15.75" customHeight="1">
      <c r="A19" s="118" t="s">
        <v>8</v>
      </c>
      <c r="B19" s="39"/>
      <c r="C19" s="95"/>
      <c r="D19" s="96"/>
      <c r="E19" s="134"/>
      <c r="F19" s="57">
        <f t="shared" si="0"/>
        <v>0</v>
      </c>
    </row>
    <row r="20" spans="1:6" ht="51" customHeight="1">
      <c r="A20" s="119" t="s">
        <v>61</v>
      </c>
      <c r="B20" s="39"/>
      <c r="C20" s="97" t="s">
        <v>64</v>
      </c>
      <c r="D20" s="91">
        <v>21000</v>
      </c>
      <c r="E20" s="108">
        <v>2150</v>
      </c>
      <c r="F20" s="93">
        <f t="shared" si="0"/>
        <v>18850</v>
      </c>
    </row>
    <row r="21" spans="1:6" ht="16.5" customHeight="1">
      <c r="A21" s="120" t="s">
        <v>190</v>
      </c>
      <c r="B21" s="39"/>
      <c r="C21" s="98" t="s">
        <v>65</v>
      </c>
      <c r="D21" s="108">
        <v>15000</v>
      </c>
      <c r="E21" s="146">
        <v>15856.24</v>
      </c>
      <c r="F21" s="93">
        <f t="shared" si="0"/>
        <v>-856.2399999999998</v>
      </c>
    </row>
    <row r="22" spans="1:6" ht="22.5" customHeight="1">
      <c r="A22" s="120" t="s">
        <v>191</v>
      </c>
      <c r="B22" s="39"/>
      <c r="C22" s="98" t="s">
        <v>66</v>
      </c>
      <c r="D22" s="108">
        <v>0</v>
      </c>
      <c r="E22" s="108">
        <v>0</v>
      </c>
      <c r="F22" s="93">
        <f t="shared" si="0"/>
        <v>0</v>
      </c>
    </row>
    <row r="23" spans="1:6" ht="21.75" customHeight="1">
      <c r="A23" s="143" t="s">
        <v>192</v>
      </c>
      <c r="B23" s="35"/>
      <c r="C23" s="98" t="s">
        <v>67</v>
      </c>
      <c r="D23" s="89">
        <v>6497400</v>
      </c>
      <c r="E23" s="136">
        <v>1299480</v>
      </c>
      <c r="F23" s="93">
        <f t="shared" si="0"/>
        <v>5197920</v>
      </c>
    </row>
    <row r="24" spans="1:6" ht="28.5" customHeight="1">
      <c r="A24" s="143" t="s">
        <v>193</v>
      </c>
      <c r="B24" s="35"/>
      <c r="C24" s="98" t="s">
        <v>68</v>
      </c>
      <c r="D24" s="89">
        <v>16121900</v>
      </c>
      <c r="E24" s="136">
        <v>3224380</v>
      </c>
      <c r="F24" s="93">
        <f t="shared" si="0"/>
        <v>12897520</v>
      </c>
    </row>
    <row r="25" spans="1:6" ht="27.75" customHeight="1">
      <c r="A25" s="143" t="s">
        <v>194</v>
      </c>
      <c r="B25" s="35"/>
      <c r="C25" s="98" t="s">
        <v>69</v>
      </c>
      <c r="D25" s="89">
        <v>18629</v>
      </c>
      <c r="E25" s="108">
        <v>9315</v>
      </c>
      <c r="F25" s="93">
        <f t="shared" si="0"/>
        <v>9314</v>
      </c>
    </row>
    <row r="26" spans="1:6" ht="34.5" customHeight="1">
      <c r="A26" s="143" t="s">
        <v>195</v>
      </c>
      <c r="B26" s="35"/>
      <c r="C26" s="99" t="s">
        <v>70</v>
      </c>
      <c r="D26" s="89">
        <v>156000</v>
      </c>
      <c r="E26" s="108">
        <v>140400</v>
      </c>
      <c r="F26" s="93">
        <f t="shared" si="0"/>
        <v>15600</v>
      </c>
    </row>
    <row r="27" spans="1:6" ht="45" customHeight="1">
      <c r="A27" s="143" t="s">
        <v>196</v>
      </c>
      <c r="B27" s="35"/>
      <c r="C27" s="99" t="s">
        <v>71</v>
      </c>
      <c r="D27" s="89">
        <v>649900</v>
      </c>
      <c r="E27" s="108">
        <v>162475</v>
      </c>
      <c r="F27" s="93">
        <f t="shared" si="0"/>
        <v>487425</v>
      </c>
    </row>
    <row r="28" spans="1:6" ht="25.5" customHeight="1">
      <c r="A28" s="143" t="s">
        <v>197</v>
      </c>
      <c r="B28" s="35"/>
      <c r="C28" s="99" t="s">
        <v>72</v>
      </c>
      <c r="D28" s="90">
        <f>9489999+300000</f>
        <v>9789999</v>
      </c>
      <c r="E28" s="108">
        <v>1042199.2</v>
      </c>
      <c r="F28" s="109">
        <f t="shared" si="0"/>
        <v>8747799.8</v>
      </c>
    </row>
    <row r="29" spans="1:6" ht="25.5" customHeight="1" hidden="1">
      <c r="A29" s="143" t="s">
        <v>183</v>
      </c>
      <c r="B29" s="35"/>
      <c r="C29" s="99" t="s">
        <v>182</v>
      </c>
      <c r="D29" s="90"/>
      <c r="E29" s="108"/>
      <c r="F29" s="109">
        <f>D29-E29</f>
        <v>0</v>
      </c>
    </row>
    <row r="30" spans="1:6" ht="42.75" customHeight="1">
      <c r="A30" s="143" t="s">
        <v>198</v>
      </c>
      <c r="B30" s="35"/>
      <c r="C30" s="99" t="s">
        <v>73</v>
      </c>
      <c r="D30" s="147">
        <v>-132777.71</v>
      </c>
      <c r="E30" s="136">
        <v>-5295.71</v>
      </c>
      <c r="F30" s="93">
        <f t="shared" si="0"/>
        <v>-127481.99999999999</v>
      </c>
    </row>
    <row r="31" spans="1:6" ht="56.25" customHeight="1" hidden="1">
      <c r="A31" s="143" t="s">
        <v>62</v>
      </c>
      <c r="B31" s="35"/>
      <c r="C31" s="99" t="s">
        <v>74</v>
      </c>
      <c r="D31" s="90"/>
      <c r="E31" s="136"/>
      <c r="F31" s="93">
        <f t="shared" si="0"/>
        <v>0</v>
      </c>
    </row>
    <row r="32" spans="1:6" ht="48" customHeight="1">
      <c r="A32" s="144" t="s">
        <v>162</v>
      </c>
      <c r="B32" s="35"/>
      <c r="C32" s="99" t="s">
        <v>75</v>
      </c>
      <c r="D32" s="89">
        <v>1411700</v>
      </c>
      <c r="E32" s="136">
        <v>225530.9</v>
      </c>
      <c r="F32" s="109">
        <f t="shared" si="0"/>
        <v>1186169.1</v>
      </c>
    </row>
    <row r="33" spans="1:6" ht="42.75" customHeight="1">
      <c r="A33" s="143" t="s">
        <v>63</v>
      </c>
      <c r="B33" s="35"/>
      <c r="C33" s="100" t="s">
        <v>76</v>
      </c>
      <c r="D33" s="91">
        <v>0</v>
      </c>
      <c r="E33" s="135">
        <v>518.7</v>
      </c>
      <c r="F33" s="93">
        <f t="shared" si="0"/>
        <v>-518.7</v>
      </c>
    </row>
    <row r="34" spans="1:6" ht="24.75" customHeight="1">
      <c r="A34" s="143" t="s">
        <v>217</v>
      </c>
      <c r="B34" s="35"/>
      <c r="C34" s="100" t="s">
        <v>218</v>
      </c>
      <c r="D34" s="91">
        <v>0</v>
      </c>
      <c r="E34" s="135">
        <v>1834.5</v>
      </c>
      <c r="F34" s="93">
        <f>D34-E34</f>
        <v>-1834.5</v>
      </c>
    </row>
    <row r="35" spans="1:6" ht="31.5" customHeight="1">
      <c r="A35" s="143" t="s">
        <v>199</v>
      </c>
      <c r="B35" s="35"/>
      <c r="C35" s="98" t="s">
        <v>77</v>
      </c>
      <c r="D35" s="89">
        <v>64500</v>
      </c>
      <c r="E35" s="108">
        <v>6353.42</v>
      </c>
      <c r="F35" s="93">
        <f t="shared" si="0"/>
        <v>58146.58</v>
      </c>
    </row>
    <row r="36" spans="1:6" ht="31.5" customHeight="1">
      <c r="A36" s="143" t="s">
        <v>200</v>
      </c>
      <c r="B36" s="35"/>
      <c r="C36" s="98" t="s">
        <v>188</v>
      </c>
      <c r="D36" s="89">
        <v>29672</v>
      </c>
      <c r="E36" s="108">
        <v>113749</v>
      </c>
      <c r="F36" s="93">
        <f t="shared" si="0"/>
        <v>-84077</v>
      </c>
    </row>
    <row r="37" spans="1:6" ht="31.5" customHeight="1">
      <c r="A37" s="143" t="s">
        <v>201</v>
      </c>
      <c r="B37" s="35"/>
      <c r="C37" s="98" t="s">
        <v>189</v>
      </c>
      <c r="D37" s="89">
        <v>5228</v>
      </c>
      <c r="E37" s="136">
        <v>3284.88</v>
      </c>
      <c r="F37" s="93">
        <f t="shared" si="0"/>
        <v>1943.12</v>
      </c>
    </row>
    <row r="38" spans="1:6" ht="46.5" customHeight="1">
      <c r="A38" s="144" t="s">
        <v>202</v>
      </c>
      <c r="B38" s="35"/>
      <c r="C38" s="98" t="s">
        <v>78</v>
      </c>
      <c r="D38" s="89">
        <v>18000</v>
      </c>
      <c r="E38" s="108">
        <v>0</v>
      </c>
      <c r="F38" s="93">
        <f t="shared" si="0"/>
        <v>18000</v>
      </c>
    </row>
    <row r="39" spans="1:6" ht="30.75" customHeight="1" thickBot="1">
      <c r="A39" s="145" t="s">
        <v>203</v>
      </c>
      <c r="B39" s="40"/>
      <c r="C39" s="101" t="s">
        <v>79</v>
      </c>
      <c r="D39" s="92">
        <v>110000</v>
      </c>
      <c r="E39" s="142">
        <v>0</v>
      </c>
      <c r="F39" s="94">
        <f t="shared" si="0"/>
        <v>110000</v>
      </c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3937007874015748" right="0.3937007874015748" top="0.984251968503937" bottom="0.3937007874015748" header="0" footer="0"/>
  <pageSetup fitToHeight="2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9"/>
  <sheetViews>
    <sheetView showGridLines="0" workbookViewId="0" topLeftCell="A1">
      <selection activeCell="D91" sqref="D91"/>
    </sheetView>
  </sheetViews>
  <sheetFormatPr defaultColWidth="9.00390625" defaultRowHeight="12.75"/>
  <cols>
    <col min="1" max="1" width="44.25390625" style="0" customWidth="1"/>
    <col min="2" max="2" width="5.375" style="0" customWidth="1"/>
    <col min="3" max="3" width="21.75390625" style="0" customWidth="1"/>
    <col min="4" max="4" width="15.75390625" style="0" customWidth="1"/>
    <col min="5" max="5" width="16.375" style="112" customWidth="1"/>
    <col min="6" max="6" width="14.75390625" style="0" customWidth="1"/>
  </cols>
  <sheetData>
    <row r="2" spans="2:6" ht="15">
      <c r="B2" s="30"/>
      <c r="C2" s="30" t="s">
        <v>58</v>
      </c>
      <c r="F2" s="68" t="s">
        <v>52</v>
      </c>
    </row>
    <row r="3" spans="1:6" ht="12.75">
      <c r="A3" s="29"/>
      <c r="B3" s="29"/>
      <c r="C3" s="16"/>
      <c r="D3" s="17"/>
      <c r="E3" s="137"/>
      <c r="F3" s="18"/>
    </row>
    <row r="4" spans="1:6" ht="12.75" hidden="1">
      <c r="A4" s="8"/>
      <c r="B4" s="81"/>
      <c r="C4" s="9"/>
      <c r="D4" s="7"/>
      <c r="E4" s="138"/>
      <c r="F4" s="19"/>
    </row>
    <row r="5" spans="1:6" ht="12.75">
      <c r="A5" s="26"/>
      <c r="B5" s="9" t="s">
        <v>12</v>
      </c>
      <c r="C5" s="26" t="s">
        <v>37</v>
      </c>
      <c r="D5" s="7" t="s">
        <v>38</v>
      </c>
      <c r="E5" s="130" t="s">
        <v>28</v>
      </c>
      <c r="F5" s="7" t="s">
        <v>4</v>
      </c>
    </row>
    <row r="6" spans="1:6" ht="11.25" customHeight="1">
      <c r="A6" s="26" t="s">
        <v>7</v>
      </c>
      <c r="B6" s="9" t="s">
        <v>13</v>
      </c>
      <c r="C6" s="26" t="s">
        <v>34</v>
      </c>
      <c r="D6" s="7" t="s">
        <v>50</v>
      </c>
      <c r="E6" s="130"/>
      <c r="F6" s="7" t="s">
        <v>5</v>
      </c>
    </row>
    <row r="7" spans="1:6" ht="11.25" customHeight="1">
      <c r="A7" s="116"/>
      <c r="B7" s="9" t="s">
        <v>14</v>
      </c>
      <c r="C7" s="9" t="s">
        <v>35</v>
      </c>
      <c r="D7" s="7" t="s">
        <v>5</v>
      </c>
      <c r="E7" s="130"/>
      <c r="F7" s="7"/>
    </row>
    <row r="8" spans="1:6" ht="12.75" hidden="1">
      <c r="A8" s="72"/>
      <c r="B8" s="9"/>
      <c r="C8" s="9"/>
      <c r="D8" s="7"/>
      <c r="E8" s="130"/>
      <c r="F8" s="19"/>
    </row>
    <row r="9" spans="1:6" ht="12.75" hidden="1">
      <c r="A9" s="72"/>
      <c r="B9" s="9"/>
      <c r="C9" s="9"/>
      <c r="D9" s="7"/>
      <c r="E9" s="130"/>
      <c r="F9" s="19"/>
    </row>
    <row r="10" spans="1:6" ht="13.5" thickBot="1">
      <c r="A10" s="117">
        <v>1</v>
      </c>
      <c r="B10" s="12">
        <v>2</v>
      </c>
      <c r="C10" s="12">
        <v>3</v>
      </c>
      <c r="D10" s="6" t="s">
        <v>2</v>
      </c>
      <c r="E10" s="132" t="s">
        <v>3</v>
      </c>
      <c r="F10" s="6" t="s">
        <v>9</v>
      </c>
    </row>
    <row r="11" spans="1:6" ht="15.75" customHeight="1">
      <c r="A11" s="114" t="s">
        <v>59</v>
      </c>
      <c r="B11" s="38" t="s">
        <v>17</v>
      </c>
      <c r="C11" s="41" t="s">
        <v>26</v>
      </c>
      <c r="D11" s="55">
        <f>SUM(D12:D98)</f>
        <v>37336599.96</v>
      </c>
      <c r="E11" s="133">
        <f>SUM(E12:E98)</f>
        <v>5751426.24</v>
      </c>
      <c r="F11" s="56">
        <f aca="true" t="shared" si="0" ref="F11:F71">D11-E11</f>
        <v>31585173.72</v>
      </c>
    </row>
    <row r="12" spans="1:6" ht="15.75" customHeight="1">
      <c r="A12" s="115" t="s">
        <v>8</v>
      </c>
      <c r="B12" s="39"/>
      <c r="C12" s="58"/>
      <c r="D12" s="54"/>
      <c r="E12" s="133"/>
      <c r="F12" s="57"/>
    </row>
    <row r="13" spans="1:6" ht="15" customHeight="1">
      <c r="A13" s="104" t="s">
        <v>83</v>
      </c>
      <c r="B13" s="39"/>
      <c r="C13" s="105" t="s">
        <v>98</v>
      </c>
      <c r="D13" s="102">
        <v>1088622</v>
      </c>
      <c r="E13" s="139">
        <v>38050.86</v>
      </c>
      <c r="F13" s="57">
        <f t="shared" si="0"/>
        <v>1050571.14</v>
      </c>
    </row>
    <row r="14" spans="1:6" ht="15" customHeight="1">
      <c r="A14" s="104" t="s">
        <v>84</v>
      </c>
      <c r="B14" s="39"/>
      <c r="C14" s="105" t="s">
        <v>99</v>
      </c>
      <c r="D14" s="102">
        <v>320000</v>
      </c>
      <c r="E14" s="140">
        <v>126753.92</v>
      </c>
      <c r="F14" s="57">
        <f t="shared" si="0"/>
        <v>193246.08000000002</v>
      </c>
    </row>
    <row r="15" spans="1:6" ht="15" customHeight="1">
      <c r="A15" s="104" t="s">
        <v>83</v>
      </c>
      <c r="B15" s="39"/>
      <c r="C15" s="105" t="s">
        <v>100</v>
      </c>
      <c r="D15" s="102">
        <v>5016739</v>
      </c>
      <c r="E15" s="139">
        <v>959682.69</v>
      </c>
      <c r="F15" s="57">
        <f t="shared" si="0"/>
        <v>4057056.31</v>
      </c>
    </row>
    <row r="16" spans="1:6" ht="15" customHeight="1">
      <c r="A16" s="104" t="s">
        <v>84</v>
      </c>
      <c r="B16" s="39"/>
      <c r="C16" s="105" t="s">
        <v>101</v>
      </c>
      <c r="D16" s="102">
        <v>1410000</v>
      </c>
      <c r="E16" s="140">
        <v>286375.54</v>
      </c>
      <c r="F16" s="57">
        <f t="shared" si="0"/>
        <v>1123624.46</v>
      </c>
    </row>
    <row r="17" spans="1:6" ht="15" customHeight="1">
      <c r="A17" s="104" t="s">
        <v>85</v>
      </c>
      <c r="B17" s="39"/>
      <c r="C17" s="105" t="s">
        <v>102</v>
      </c>
      <c r="D17" s="102">
        <v>4500</v>
      </c>
      <c r="E17" s="140">
        <v>0</v>
      </c>
      <c r="F17" s="57">
        <f t="shared" si="0"/>
        <v>4500</v>
      </c>
    </row>
    <row r="18" spans="1:6" ht="15" customHeight="1" hidden="1">
      <c r="A18" s="104" t="s">
        <v>86</v>
      </c>
      <c r="B18" s="39"/>
      <c r="C18" s="105" t="s">
        <v>103</v>
      </c>
      <c r="D18" s="102">
        <v>0</v>
      </c>
      <c r="E18" s="140">
        <v>0</v>
      </c>
      <c r="F18" s="57">
        <f t="shared" si="0"/>
        <v>0</v>
      </c>
    </row>
    <row r="19" spans="1:6" ht="15" customHeight="1">
      <c r="A19" s="104" t="s">
        <v>87</v>
      </c>
      <c r="B19" s="39"/>
      <c r="C19" s="105" t="s">
        <v>104</v>
      </c>
      <c r="D19" s="102">
        <v>3000</v>
      </c>
      <c r="E19" s="140">
        <v>0</v>
      </c>
      <c r="F19" s="57">
        <f t="shared" si="0"/>
        <v>3000</v>
      </c>
    </row>
    <row r="20" spans="1:6" ht="15" customHeight="1">
      <c r="A20" s="104" t="s">
        <v>88</v>
      </c>
      <c r="B20" s="39"/>
      <c r="C20" s="105" t="s">
        <v>105</v>
      </c>
      <c r="D20" s="102">
        <v>100000</v>
      </c>
      <c r="E20" s="140">
        <v>0</v>
      </c>
      <c r="F20" s="57">
        <f t="shared" si="0"/>
        <v>100000</v>
      </c>
    </row>
    <row r="21" spans="1:6" ht="15" customHeight="1">
      <c r="A21" s="104" t="s">
        <v>88</v>
      </c>
      <c r="B21" s="39"/>
      <c r="C21" s="105" t="s">
        <v>207</v>
      </c>
      <c r="D21" s="102">
        <v>15000</v>
      </c>
      <c r="E21" s="140">
        <v>0</v>
      </c>
      <c r="F21" s="57">
        <f>D21-E21</f>
        <v>15000</v>
      </c>
    </row>
    <row r="22" spans="1:6" ht="15" customHeight="1">
      <c r="A22" s="104" t="s">
        <v>85</v>
      </c>
      <c r="B22" s="39"/>
      <c r="C22" s="105" t="s">
        <v>106</v>
      </c>
      <c r="D22" s="102">
        <v>320000</v>
      </c>
      <c r="E22" s="139">
        <v>190000</v>
      </c>
      <c r="F22" s="57">
        <f t="shared" si="0"/>
        <v>130000</v>
      </c>
    </row>
    <row r="23" spans="1:6" ht="15" customHeight="1">
      <c r="A23" s="104" t="s">
        <v>84</v>
      </c>
      <c r="B23" s="39"/>
      <c r="C23" s="105" t="s">
        <v>107</v>
      </c>
      <c r="D23" s="102">
        <v>66440</v>
      </c>
      <c r="E23" s="140">
        <v>57380</v>
      </c>
      <c r="F23" s="57">
        <f t="shared" si="0"/>
        <v>9060</v>
      </c>
    </row>
    <row r="24" spans="1:6" ht="15" customHeight="1" hidden="1">
      <c r="A24" s="104" t="s">
        <v>88</v>
      </c>
      <c r="B24" s="39"/>
      <c r="C24" s="105" t="s">
        <v>178</v>
      </c>
      <c r="D24" s="102"/>
      <c r="E24" s="140"/>
      <c r="F24" s="57">
        <f aca="true" t="shared" si="1" ref="F24:F29">D24-E24</f>
        <v>0</v>
      </c>
    </row>
    <row r="25" spans="1:6" ht="15" customHeight="1">
      <c r="A25" s="104" t="s">
        <v>92</v>
      </c>
      <c r="B25" s="39"/>
      <c r="C25" s="105" t="s">
        <v>108</v>
      </c>
      <c r="D25" s="102">
        <v>3500</v>
      </c>
      <c r="E25" s="140">
        <v>3000</v>
      </c>
      <c r="F25" s="57">
        <f t="shared" si="1"/>
        <v>500</v>
      </c>
    </row>
    <row r="26" spans="1:6" ht="15" customHeight="1">
      <c r="A26" s="104" t="s">
        <v>87</v>
      </c>
      <c r="B26" s="39"/>
      <c r="C26" s="105" t="s">
        <v>109</v>
      </c>
      <c r="D26" s="102">
        <v>45000</v>
      </c>
      <c r="E26" s="140">
        <v>0</v>
      </c>
      <c r="F26" s="57">
        <f t="shared" si="1"/>
        <v>45000</v>
      </c>
    </row>
    <row r="27" spans="1:6" ht="15" customHeight="1">
      <c r="A27" s="104" t="s">
        <v>88</v>
      </c>
      <c r="B27" s="39"/>
      <c r="C27" s="105" t="s">
        <v>110</v>
      </c>
      <c r="D27" s="102">
        <v>65000</v>
      </c>
      <c r="E27" s="140">
        <v>9521</v>
      </c>
      <c r="F27" s="57">
        <f t="shared" si="1"/>
        <v>55479</v>
      </c>
    </row>
    <row r="28" spans="1:6" ht="15" customHeight="1">
      <c r="A28" s="104" t="s">
        <v>89</v>
      </c>
      <c r="B28" s="39"/>
      <c r="C28" s="105" t="s">
        <v>111</v>
      </c>
      <c r="D28" s="102">
        <v>15000</v>
      </c>
      <c r="E28" s="140">
        <v>0</v>
      </c>
      <c r="F28" s="57">
        <f t="shared" si="1"/>
        <v>15000</v>
      </c>
    </row>
    <row r="29" spans="1:6" ht="15" customHeight="1">
      <c r="A29" s="104" t="s">
        <v>88</v>
      </c>
      <c r="B29" s="39"/>
      <c r="C29" s="105" t="s">
        <v>208</v>
      </c>
      <c r="D29" s="102">
        <v>30000</v>
      </c>
      <c r="E29" s="140">
        <v>5834.12</v>
      </c>
      <c r="F29" s="57">
        <f t="shared" si="1"/>
        <v>24165.88</v>
      </c>
    </row>
    <row r="30" spans="1:6" ht="15" customHeight="1">
      <c r="A30" s="104" t="s">
        <v>83</v>
      </c>
      <c r="B30" s="39"/>
      <c r="C30" s="105" t="s">
        <v>112</v>
      </c>
      <c r="D30" s="102">
        <v>3271203</v>
      </c>
      <c r="E30" s="140">
        <v>501716.86</v>
      </c>
      <c r="F30" s="57">
        <f t="shared" si="0"/>
        <v>2769486.14</v>
      </c>
    </row>
    <row r="31" spans="1:6" ht="15" customHeight="1">
      <c r="A31" s="104" t="s">
        <v>84</v>
      </c>
      <c r="B31" s="39"/>
      <c r="C31" s="105" t="s">
        <v>113</v>
      </c>
      <c r="D31" s="102">
        <v>993110</v>
      </c>
      <c r="E31" s="140">
        <v>172477.5</v>
      </c>
      <c r="F31" s="57">
        <f t="shared" si="0"/>
        <v>820632.5</v>
      </c>
    </row>
    <row r="32" spans="1:7" ht="15" customHeight="1">
      <c r="A32" s="104" t="s">
        <v>85</v>
      </c>
      <c r="B32" s="39"/>
      <c r="C32" s="105" t="s">
        <v>114</v>
      </c>
      <c r="D32" s="103">
        <v>281500</v>
      </c>
      <c r="E32" s="140">
        <v>20150</v>
      </c>
      <c r="F32" s="111">
        <f t="shared" si="0"/>
        <v>261350</v>
      </c>
      <c r="G32" s="112"/>
    </row>
    <row r="33" spans="1:7" ht="15" customHeight="1">
      <c r="A33" s="104" t="s">
        <v>84</v>
      </c>
      <c r="B33" s="39"/>
      <c r="C33" s="105" t="s">
        <v>115</v>
      </c>
      <c r="D33" s="103">
        <v>54360</v>
      </c>
      <c r="E33" s="140">
        <v>6040</v>
      </c>
      <c r="F33" s="111">
        <f t="shared" si="0"/>
        <v>48320</v>
      </c>
      <c r="G33" s="112"/>
    </row>
    <row r="34" spans="1:7" ht="15" customHeight="1" hidden="1">
      <c r="A34" s="104" t="s">
        <v>87</v>
      </c>
      <c r="B34" s="39"/>
      <c r="C34" s="105" t="s">
        <v>164</v>
      </c>
      <c r="D34" s="103"/>
      <c r="E34" s="140"/>
      <c r="F34" s="111">
        <f>D34-E34</f>
        <v>0</v>
      </c>
      <c r="G34" s="112"/>
    </row>
    <row r="35" spans="1:7" ht="15" customHeight="1" hidden="1">
      <c r="A35" s="104" t="s">
        <v>88</v>
      </c>
      <c r="B35" s="39"/>
      <c r="C35" s="105" t="s">
        <v>179</v>
      </c>
      <c r="D35" s="103"/>
      <c r="E35" s="140"/>
      <c r="F35" s="111">
        <f>D35-E35</f>
        <v>0</v>
      </c>
      <c r="G35" s="112"/>
    </row>
    <row r="36" spans="1:6" ht="15" customHeight="1">
      <c r="A36" s="104" t="s">
        <v>93</v>
      </c>
      <c r="B36" s="39"/>
      <c r="C36" s="105" t="s">
        <v>116</v>
      </c>
      <c r="D36" s="102">
        <v>404896.24</v>
      </c>
      <c r="E36" s="140">
        <v>112144.63</v>
      </c>
      <c r="F36" s="57">
        <f t="shared" si="0"/>
        <v>292751.61</v>
      </c>
    </row>
    <row r="37" spans="1:6" ht="15" customHeight="1">
      <c r="A37" s="104" t="s">
        <v>90</v>
      </c>
      <c r="B37" s="39"/>
      <c r="C37" s="105" t="s">
        <v>117</v>
      </c>
      <c r="D37" s="102">
        <v>110152</v>
      </c>
      <c r="E37" s="140">
        <v>18901.2</v>
      </c>
      <c r="F37" s="57">
        <f t="shared" si="0"/>
        <v>91250.8</v>
      </c>
    </row>
    <row r="38" spans="1:6" ht="15" customHeight="1">
      <c r="A38" s="104" t="s">
        <v>87</v>
      </c>
      <c r="B38" s="39"/>
      <c r="C38" s="105" t="s">
        <v>118</v>
      </c>
      <c r="D38" s="102">
        <v>50000</v>
      </c>
      <c r="E38" s="140">
        <v>0</v>
      </c>
      <c r="F38" s="57">
        <f>D38-E38</f>
        <v>50000</v>
      </c>
    </row>
    <row r="39" spans="1:6" ht="15" customHeight="1">
      <c r="A39" s="104" t="s">
        <v>88</v>
      </c>
      <c r="B39" s="39"/>
      <c r="C39" s="105" t="s">
        <v>119</v>
      </c>
      <c r="D39" s="102">
        <v>18000</v>
      </c>
      <c r="E39" s="140">
        <v>0</v>
      </c>
      <c r="F39" s="57">
        <f>D39-E39</f>
        <v>18000</v>
      </c>
    </row>
    <row r="40" spans="1:6" ht="15" customHeight="1" hidden="1">
      <c r="A40" s="104" t="s">
        <v>91</v>
      </c>
      <c r="B40" s="39"/>
      <c r="C40" s="105" t="s">
        <v>161</v>
      </c>
      <c r="D40" s="102"/>
      <c r="E40" s="140"/>
      <c r="F40" s="57">
        <f t="shared" si="0"/>
        <v>0</v>
      </c>
    </row>
    <row r="41" spans="1:6" ht="15" customHeight="1">
      <c r="A41" s="104" t="s">
        <v>89</v>
      </c>
      <c r="B41" s="39"/>
      <c r="C41" s="105" t="s">
        <v>120</v>
      </c>
      <c r="D41" s="102">
        <v>445759</v>
      </c>
      <c r="E41" s="140">
        <v>43209.76</v>
      </c>
      <c r="F41" s="57">
        <f t="shared" si="0"/>
        <v>402549.24</v>
      </c>
    </row>
    <row r="42" spans="1:6" ht="15" customHeight="1">
      <c r="A42" s="104" t="s">
        <v>88</v>
      </c>
      <c r="B42" s="39"/>
      <c r="C42" s="105" t="s">
        <v>209</v>
      </c>
      <c r="D42" s="102">
        <v>2200</v>
      </c>
      <c r="E42" s="140">
        <v>0</v>
      </c>
      <c r="F42" s="57">
        <f>D42-E42</f>
        <v>2200</v>
      </c>
    </row>
    <row r="43" spans="1:6" ht="15" customHeight="1">
      <c r="A43" s="104" t="s">
        <v>83</v>
      </c>
      <c r="B43" s="39"/>
      <c r="C43" s="105" t="s">
        <v>146</v>
      </c>
      <c r="D43" s="103">
        <v>119816</v>
      </c>
      <c r="E43" s="140">
        <v>26571.29</v>
      </c>
      <c r="F43" s="57">
        <f t="shared" si="0"/>
        <v>93244.70999999999</v>
      </c>
    </row>
    <row r="44" spans="1:6" ht="15" customHeight="1">
      <c r="A44" s="104" t="s">
        <v>84</v>
      </c>
      <c r="B44" s="39"/>
      <c r="C44" s="105" t="s">
        <v>147</v>
      </c>
      <c r="D44" s="103">
        <v>36184</v>
      </c>
      <c r="E44" s="140">
        <v>7254.02</v>
      </c>
      <c r="F44" s="57">
        <f t="shared" si="0"/>
        <v>28929.98</v>
      </c>
    </row>
    <row r="45" spans="1:6" ht="15" customHeight="1">
      <c r="A45" s="104" t="s">
        <v>86</v>
      </c>
      <c r="B45" s="39"/>
      <c r="C45" s="105" t="s">
        <v>121</v>
      </c>
      <c r="D45" s="103">
        <v>28020</v>
      </c>
      <c r="E45" s="140">
        <v>2500.83</v>
      </c>
      <c r="F45" s="57">
        <f t="shared" si="0"/>
        <v>25519.17</v>
      </c>
    </row>
    <row r="46" spans="1:6" ht="15" customHeight="1">
      <c r="A46" s="104" t="s">
        <v>83</v>
      </c>
      <c r="B46" s="39"/>
      <c r="C46" s="106" t="s">
        <v>168</v>
      </c>
      <c r="D46" s="103">
        <v>9540</v>
      </c>
      <c r="E46" s="140">
        <v>2384.95</v>
      </c>
      <c r="F46" s="57">
        <f t="shared" si="0"/>
        <v>7155.05</v>
      </c>
    </row>
    <row r="47" spans="1:6" ht="15" customHeight="1">
      <c r="A47" s="104" t="s">
        <v>84</v>
      </c>
      <c r="B47" s="39"/>
      <c r="C47" s="106" t="s">
        <v>166</v>
      </c>
      <c r="D47" s="103">
        <v>2881</v>
      </c>
      <c r="E47" s="140">
        <v>651.1</v>
      </c>
      <c r="F47" s="57">
        <f t="shared" si="0"/>
        <v>2229.9</v>
      </c>
    </row>
    <row r="48" spans="1:6" ht="15" customHeight="1">
      <c r="A48" s="104" t="s">
        <v>89</v>
      </c>
      <c r="B48" s="39"/>
      <c r="C48" s="106" t="s">
        <v>167</v>
      </c>
      <c r="D48" s="103">
        <v>6208</v>
      </c>
      <c r="E48" s="140">
        <v>0</v>
      </c>
      <c r="F48" s="57">
        <f t="shared" si="0"/>
        <v>6208</v>
      </c>
    </row>
    <row r="49" spans="1:6" ht="15" customHeight="1">
      <c r="A49" s="104" t="s">
        <v>87</v>
      </c>
      <c r="B49" s="39"/>
      <c r="C49" s="105" t="s">
        <v>122</v>
      </c>
      <c r="D49" s="102">
        <v>50000</v>
      </c>
      <c r="E49" s="140">
        <v>0</v>
      </c>
      <c r="F49" s="57">
        <f t="shared" si="0"/>
        <v>50000</v>
      </c>
    </row>
    <row r="50" spans="1:6" ht="15" customHeight="1" hidden="1">
      <c r="A50" s="104" t="s">
        <v>91</v>
      </c>
      <c r="B50" s="39"/>
      <c r="C50" s="105" t="s">
        <v>123</v>
      </c>
      <c r="D50" s="102"/>
      <c r="E50" s="140"/>
      <c r="F50" s="57">
        <f t="shared" si="0"/>
        <v>0</v>
      </c>
    </row>
    <row r="51" spans="1:6" ht="15" customHeight="1" hidden="1">
      <c r="A51" s="104" t="s">
        <v>91</v>
      </c>
      <c r="B51" s="39"/>
      <c r="C51" s="105" t="s">
        <v>180</v>
      </c>
      <c r="D51" s="102"/>
      <c r="E51" s="140"/>
      <c r="F51" s="57">
        <f>D51-E51</f>
        <v>0</v>
      </c>
    </row>
    <row r="52" spans="1:6" ht="15" customHeight="1" hidden="1">
      <c r="A52" s="104" t="s">
        <v>89</v>
      </c>
      <c r="B52" s="39"/>
      <c r="C52" s="105" t="s">
        <v>124</v>
      </c>
      <c r="D52" s="102"/>
      <c r="E52" s="140"/>
      <c r="F52" s="57">
        <f t="shared" si="0"/>
        <v>0</v>
      </c>
    </row>
    <row r="53" spans="1:6" ht="15" customHeight="1">
      <c r="A53" s="104" t="s">
        <v>87</v>
      </c>
      <c r="B53" s="39"/>
      <c r="C53" s="105" t="s">
        <v>210</v>
      </c>
      <c r="D53" s="102">
        <v>9705</v>
      </c>
      <c r="E53" s="140">
        <v>0</v>
      </c>
      <c r="F53" s="57">
        <f t="shared" si="0"/>
        <v>9705</v>
      </c>
    </row>
    <row r="54" spans="1:6" ht="15" customHeight="1">
      <c r="A54" s="104" t="s">
        <v>87</v>
      </c>
      <c r="B54" s="39"/>
      <c r="C54" s="105" t="s">
        <v>211</v>
      </c>
      <c r="D54" s="102">
        <v>22650</v>
      </c>
      <c r="E54" s="140">
        <v>0</v>
      </c>
      <c r="F54" s="57">
        <f t="shared" si="0"/>
        <v>22650</v>
      </c>
    </row>
    <row r="55" spans="1:6" ht="15" customHeight="1">
      <c r="A55" s="104" t="s">
        <v>90</v>
      </c>
      <c r="B55" s="39"/>
      <c r="C55" s="105" t="s">
        <v>125</v>
      </c>
      <c r="D55" s="102">
        <v>2722400</v>
      </c>
      <c r="E55" s="140">
        <v>513685.2</v>
      </c>
      <c r="F55" s="57">
        <f t="shared" si="0"/>
        <v>2208714.8</v>
      </c>
    </row>
    <row r="56" spans="1:6" ht="15" customHeight="1">
      <c r="A56" s="104" t="s">
        <v>87</v>
      </c>
      <c r="B56" s="39"/>
      <c r="C56" s="105" t="s">
        <v>126</v>
      </c>
      <c r="D56" s="102">
        <v>10000</v>
      </c>
      <c r="E56" s="140">
        <v>0</v>
      </c>
      <c r="F56" s="57">
        <f t="shared" si="0"/>
        <v>10000</v>
      </c>
    </row>
    <row r="57" spans="1:6" ht="15" customHeight="1" hidden="1">
      <c r="A57" s="104" t="s">
        <v>90</v>
      </c>
      <c r="B57" s="39"/>
      <c r="C57" s="105" t="s">
        <v>165</v>
      </c>
      <c r="D57" s="102"/>
      <c r="E57" s="140"/>
      <c r="F57" s="57">
        <f t="shared" si="0"/>
        <v>0</v>
      </c>
    </row>
    <row r="58" spans="1:6" ht="15" customHeight="1" hidden="1">
      <c r="A58" s="104" t="s">
        <v>87</v>
      </c>
      <c r="B58" s="39"/>
      <c r="C58" s="105" t="s">
        <v>185</v>
      </c>
      <c r="D58" s="102"/>
      <c r="E58" s="140"/>
      <c r="F58" s="57">
        <f>D58-E58</f>
        <v>0</v>
      </c>
    </row>
    <row r="59" spans="1:6" ht="15" customHeight="1">
      <c r="A59" s="104" t="s">
        <v>92</v>
      </c>
      <c r="B59" s="39"/>
      <c r="C59" s="105" t="s">
        <v>127</v>
      </c>
      <c r="D59" s="102">
        <v>235866</v>
      </c>
      <c r="E59" s="140">
        <v>55718.8</v>
      </c>
      <c r="F59" s="57">
        <f t="shared" si="0"/>
        <v>180147.2</v>
      </c>
    </row>
    <row r="60" spans="1:6" ht="15" customHeight="1">
      <c r="A60" s="104" t="s">
        <v>87</v>
      </c>
      <c r="B60" s="39"/>
      <c r="C60" s="105" t="s">
        <v>128</v>
      </c>
      <c r="D60" s="102">
        <v>200000</v>
      </c>
      <c r="E60" s="140">
        <v>58010</v>
      </c>
      <c r="F60" s="57">
        <f t="shared" si="0"/>
        <v>141990</v>
      </c>
    </row>
    <row r="61" spans="1:6" ht="15" customHeight="1" hidden="1">
      <c r="A61" s="104" t="s">
        <v>87</v>
      </c>
      <c r="B61" s="39"/>
      <c r="C61" s="105" t="s">
        <v>129</v>
      </c>
      <c r="D61" s="102"/>
      <c r="E61" s="140"/>
      <c r="F61" s="57">
        <f t="shared" si="0"/>
        <v>0</v>
      </c>
    </row>
    <row r="62" spans="1:6" ht="24" customHeight="1">
      <c r="A62" s="104" t="s">
        <v>94</v>
      </c>
      <c r="B62" s="39"/>
      <c r="C62" s="105" t="s">
        <v>130</v>
      </c>
      <c r="D62" s="102">
        <v>100000</v>
      </c>
      <c r="E62" s="140">
        <v>6809.88</v>
      </c>
      <c r="F62" s="57">
        <f t="shared" si="0"/>
        <v>93190.12</v>
      </c>
    </row>
    <row r="63" spans="1:6" ht="15" customHeight="1" hidden="1">
      <c r="A63" s="104" t="s">
        <v>91</v>
      </c>
      <c r="B63" s="39"/>
      <c r="C63" s="105" t="s">
        <v>131</v>
      </c>
      <c r="D63" s="102"/>
      <c r="E63" s="140"/>
      <c r="F63" s="57">
        <f t="shared" si="0"/>
        <v>0</v>
      </c>
    </row>
    <row r="64" spans="1:6" ht="15" customHeight="1" hidden="1">
      <c r="A64" s="104" t="s">
        <v>91</v>
      </c>
      <c r="B64" s="39"/>
      <c r="C64" s="105" t="s">
        <v>132</v>
      </c>
      <c r="D64" s="102"/>
      <c r="E64" s="140"/>
      <c r="F64" s="57">
        <f t="shared" si="0"/>
        <v>0</v>
      </c>
    </row>
    <row r="65" spans="1:6" ht="15" customHeight="1">
      <c r="A65" s="104" t="s">
        <v>93</v>
      </c>
      <c r="B65" s="39"/>
      <c r="C65" s="105" t="s">
        <v>133</v>
      </c>
      <c r="D65" s="102">
        <v>495758.72</v>
      </c>
      <c r="E65" s="140">
        <v>77017.12</v>
      </c>
      <c r="F65" s="57">
        <f t="shared" si="0"/>
        <v>418741.6</v>
      </c>
    </row>
    <row r="66" spans="1:6" ht="15" customHeight="1">
      <c r="A66" s="104" t="s">
        <v>90</v>
      </c>
      <c r="B66" s="39"/>
      <c r="C66" s="105" t="s">
        <v>134</v>
      </c>
      <c r="D66" s="102">
        <v>381500</v>
      </c>
      <c r="E66" s="140">
        <v>0</v>
      </c>
      <c r="F66" s="57">
        <f t="shared" si="0"/>
        <v>381500</v>
      </c>
    </row>
    <row r="67" spans="1:6" ht="15" customHeight="1" hidden="1">
      <c r="A67" s="104" t="s">
        <v>87</v>
      </c>
      <c r="B67" s="39"/>
      <c r="C67" s="105" t="s">
        <v>135</v>
      </c>
      <c r="D67" s="102"/>
      <c r="E67" s="140"/>
      <c r="F67" s="57">
        <f t="shared" si="0"/>
        <v>0</v>
      </c>
    </row>
    <row r="68" spans="1:6" ht="15" customHeight="1" hidden="1">
      <c r="A68" s="104" t="s">
        <v>91</v>
      </c>
      <c r="B68" s="39"/>
      <c r="C68" s="105" t="s">
        <v>187</v>
      </c>
      <c r="D68" s="103"/>
      <c r="E68" s="140">
        <v>0</v>
      </c>
      <c r="F68" s="57">
        <f>D68-E68</f>
        <v>0</v>
      </c>
    </row>
    <row r="69" spans="1:6" ht="15" customHeight="1" hidden="1">
      <c r="A69" s="104" t="s">
        <v>90</v>
      </c>
      <c r="B69" s="39"/>
      <c r="C69" s="105" t="s">
        <v>136</v>
      </c>
      <c r="D69" s="102"/>
      <c r="E69" s="140"/>
      <c r="F69" s="57">
        <f t="shared" si="0"/>
        <v>0</v>
      </c>
    </row>
    <row r="70" spans="1:6" ht="15" customHeight="1" hidden="1">
      <c r="A70" s="104" t="s">
        <v>87</v>
      </c>
      <c r="B70" s="39"/>
      <c r="C70" s="105" t="s">
        <v>137</v>
      </c>
      <c r="D70" s="102"/>
      <c r="E70" s="140"/>
      <c r="F70" s="57">
        <f t="shared" si="0"/>
        <v>0</v>
      </c>
    </row>
    <row r="71" spans="1:6" ht="15" customHeight="1">
      <c r="A71" s="104" t="s">
        <v>93</v>
      </c>
      <c r="B71" s="39"/>
      <c r="C71" s="105" t="s">
        <v>138</v>
      </c>
      <c r="D71" s="102">
        <v>1200</v>
      </c>
      <c r="E71" s="140">
        <v>0</v>
      </c>
      <c r="F71" s="57">
        <f t="shared" si="0"/>
        <v>1200</v>
      </c>
    </row>
    <row r="72" spans="1:6" ht="15" customHeight="1">
      <c r="A72" s="104" t="s">
        <v>90</v>
      </c>
      <c r="B72" s="39"/>
      <c r="C72" s="105" t="s">
        <v>139</v>
      </c>
      <c r="D72" s="102">
        <v>110000</v>
      </c>
      <c r="E72" s="140">
        <v>0</v>
      </c>
      <c r="F72" s="57">
        <f aca="true" t="shared" si="2" ref="F72:F98">D72-E72</f>
        <v>110000</v>
      </c>
    </row>
    <row r="73" spans="1:6" ht="15" customHeight="1">
      <c r="A73" s="104" t="s">
        <v>87</v>
      </c>
      <c r="B73" s="39"/>
      <c r="C73" s="105" t="s">
        <v>140</v>
      </c>
      <c r="D73" s="102">
        <v>6000</v>
      </c>
      <c r="E73" s="140">
        <v>0</v>
      </c>
      <c r="F73" s="57">
        <f t="shared" si="2"/>
        <v>6000</v>
      </c>
    </row>
    <row r="74" spans="1:6" ht="15" customHeight="1" hidden="1">
      <c r="A74" s="104" t="s">
        <v>91</v>
      </c>
      <c r="B74" s="39"/>
      <c r="C74" s="105" t="s">
        <v>186</v>
      </c>
      <c r="D74" s="102"/>
      <c r="E74" s="140"/>
      <c r="F74" s="57">
        <f>D74-E74</f>
        <v>0</v>
      </c>
    </row>
    <row r="75" spans="1:6" ht="15" customHeight="1">
      <c r="A75" s="104" t="s">
        <v>86</v>
      </c>
      <c r="B75" s="39"/>
      <c r="C75" s="105" t="s">
        <v>141</v>
      </c>
      <c r="D75" s="102">
        <v>26000</v>
      </c>
      <c r="E75" s="140">
        <v>0</v>
      </c>
      <c r="F75" s="57">
        <f t="shared" si="2"/>
        <v>26000</v>
      </c>
    </row>
    <row r="76" spans="1:6" ht="15" customHeight="1">
      <c r="A76" s="104" t="s">
        <v>88</v>
      </c>
      <c r="B76" s="39"/>
      <c r="C76" s="106" t="s">
        <v>142</v>
      </c>
      <c r="D76" s="102">
        <v>14000</v>
      </c>
      <c r="E76" s="140">
        <v>3588.95</v>
      </c>
      <c r="F76" s="57">
        <f t="shared" si="2"/>
        <v>10411.05</v>
      </c>
    </row>
    <row r="77" spans="1:6" ht="15" customHeight="1">
      <c r="A77" s="104" t="s">
        <v>83</v>
      </c>
      <c r="B77" s="39"/>
      <c r="C77" s="105" t="s">
        <v>148</v>
      </c>
      <c r="D77" s="102">
        <v>6261129</v>
      </c>
      <c r="E77" s="139">
        <v>1249906.73</v>
      </c>
      <c r="F77" s="57">
        <f t="shared" si="2"/>
        <v>5011222.27</v>
      </c>
    </row>
    <row r="78" spans="1:6" ht="15" customHeight="1">
      <c r="A78" s="104" t="s">
        <v>84</v>
      </c>
      <c r="B78" s="39"/>
      <c r="C78" s="105" t="s">
        <v>149</v>
      </c>
      <c r="D78" s="102">
        <v>1649220</v>
      </c>
      <c r="E78" s="140">
        <v>454922.35</v>
      </c>
      <c r="F78" s="57">
        <f t="shared" si="2"/>
        <v>1194297.65</v>
      </c>
    </row>
    <row r="79" spans="1:6" ht="15" customHeight="1">
      <c r="A79" s="104" t="s">
        <v>85</v>
      </c>
      <c r="B79" s="39"/>
      <c r="C79" s="105" t="s">
        <v>150</v>
      </c>
      <c r="D79" s="102">
        <v>103000</v>
      </c>
      <c r="E79" s="140">
        <v>23240.98</v>
      </c>
      <c r="F79" s="57">
        <f t="shared" si="2"/>
        <v>79759.02</v>
      </c>
    </row>
    <row r="80" spans="1:6" ht="15" customHeight="1" hidden="1">
      <c r="A80" s="104" t="s">
        <v>86</v>
      </c>
      <c r="B80" s="39"/>
      <c r="C80" s="105" t="s">
        <v>151</v>
      </c>
      <c r="D80" s="102"/>
      <c r="E80" s="140"/>
      <c r="F80" s="57">
        <f t="shared" si="2"/>
        <v>0</v>
      </c>
    </row>
    <row r="81" spans="1:6" ht="15" customHeight="1" hidden="1">
      <c r="A81" s="104" t="s">
        <v>87</v>
      </c>
      <c r="B81" s="39"/>
      <c r="C81" s="105" t="s">
        <v>152</v>
      </c>
      <c r="D81" s="102"/>
      <c r="E81" s="140"/>
      <c r="F81" s="57">
        <f t="shared" si="2"/>
        <v>0</v>
      </c>
    </row>
    <row r="82" spans="1:6" ht="15" customHeight="1">
      <c r="A82" s="104" t="s">
        <v>92</v>
      </c>
      <c r="B82" s="39"/>
      <c r="C82" s="105" t="s">
        <v>153</v>
      </c>
      <c r="D82" s="102">
        <v>47000</v>
      </c>
      <c r="E82" s="140">
        <v>11638.76</v>
      </c>
      <c r="F82" s="57">
        <f t="shared" si="2"/>
        <v>35361.24</v>
      </c>
    </row>
    <row r="83" spans="1:6" ht="15" customHeight="1" hidden="1">
      <c r="A83" s="104" t="s">
        <v>86</v>
      </c>
      <c r="B83" s="39"/>
      <c r="C83" s="105" t="s">
        <v>154</v>
      </c>
      <c r="D83" s="102"/>
      <c r="E83" s="140"/>
      <c r="F83" s="57">
        <f t="shared" si="2"/>
        <v>0</v>
      </c>
    </row>
    <row r="84" spans="1:6" ht="15" customHeight="1">
      <c r="A84" s="104" t="s">
        <v>93</v>
      </c>
      <c r="B84" s="39"/>
      <c r="C84" s="105" t="s">
        <v>155</v>
      </c>
      <c r="D84" s="102">
        <v>1646597</v>
      </c>
      <c r="E84" s="140">
        <v>355275.54</v>
      </c>
      <c r="F84" s="57">
        <f t="shared" si="2"/>
        <v>1291321.46</v>
      </c>
    </row>
    <row r="85" spans="1:6" ht="15" customHeight="1">
      <c r="A85" s="104" t="s">
        <v>90</v>
      </c>
      <c r="B85" s="39"/>
      <c r="C85" s="105" t="s">
        <v>156</v>
      </c>
      <c r="D85" s="102">
        <v>430000</v>
      </c>
      <c r="E85" s="140">
        <v>63784.26</v>
      </c>
      <c r="F85" s="57">
        <f t="shared" si="2"/>
        <v>366215.74</v>
      </c>
    </row>
    <row r="86" spans="1:6" ht="15" customHeight="1">
      <c r="A86" s="104" t="s">
        <v>87</v>
      </c>
      <c r="B86" s="39"/>
      <c r="C86" s="105" t="s">
        <v>157</v>
      </c>
      <c r="D86" s="102">
        <v>148000</v>
      </c>
      <c r="E86" s="140">
        <v>16665.6</v>
      </c>
      <c r="F86" s="57">
        <f t="shared" si="2"/>
        <v>131334.4</v>
      </c>
    </row>
    <row r="87" spans="1:6" ht="15" customHeight="1">
      <c r="A87" s="104" t="s">
        <v>88</v>
      </c>
      <c r="B87" s="39"/>
      <c r="C87" s="105" t="s">
        <v>158</v>
      </c>
      <c r="D87" s="102">
        <v>80000</v>
      </c>
      <c r="E87" s="140">
        <v>14270</v>
      </c>
      <c r="F87" s="57">
        <f t="shared" si="2"/>
        <v>65730</v>
      </c>
    </row>
    <row r="88" spans="1:6" ht="15" customHeight="1">
      <c r="A88" s="104" t="s">
        <v>91</v>
      </c>
      <c r="B88" s="39"/>
      <c r="C88" s="105" t="s">
        <v>159</v>
      </c>
      <c r="D88" s="103">
        <v>200000</v>
      </c>
      <c r="E88" s="140">
        <v>200000</v>
      </c>
      <c r="F88" s="57">
        <f t="shared" si="2"/>
        <v>0</v>
      </c>
    </row>
    <row r="89" spans="1:6" ht="15" customHeight="1">
      <c r="A89" s="104" t="s">
        <v>89</v>
      </c>
      <c r="B89" s="39"/>
      <c r="C89" s="105" t="s">
        <v>160</v>
      </c>
      <c r="D89" s="102">
        <v>305000</v>
      </c>
      <c r="E89" s="140">
        <v>35560</v>
      </c>
      <c r="F89" s="57">
        <f t="shared" si="2"/>
        <v>269440</v>
      </c>
    </row>
    <row r="90" spans="1:6" ht="15" customHeight="1">
      <c r="A90" s="104" t="s">
        <v>88</v>
      </c>
      <c r="B90" s="39"/>
      <c r="C90" s="105" t="s">
        <v>212</v>
      </c>
      <c r="D90" s="102">
        <v>7000</v>
      </c>
      <c r="E90" s="140">
        <v>0</v>
      </c>
      <c r="F90" s="57">
        <f t="shared" si="2"/>
        <v>7000</v>
      </c>
    </row>
    <row r="91" spans="1:6" ht="15" customHeight="1">
      <c r="A91" s="104" t="s">
        <v>91</v>
      </c>
      <c r="B91" s="39"/>
      <c r="C91" s="105" t="s">
        <v>184</v>
      </c>
      <c r="D91" s="103">
        <v>300000</v>
      </c>
      <c r="E91" s="140">
        <v>0</v>
      </c>
      <c r="F91" s="57">
        <f>D91-E91</f>
        <v>300000</v>
      </c>
    </row>
    <row r="92" spans="1:6" ht="15" customHeight="1">
      <c r="A92" s="104" t="s">
        <v>83</v>
      </c>
      <c r="B92" s="39"/>
      <c r="C92" s="105" t="s">
        <v>204</v>
      </c>
      <c r="D92" s="102">
        <v>1559484</v>
      </c>
      <c r="E92" s="140">
        <v>0</v>
      </c>
      <c r="F92" s="57">
        <f>D92-E92</f>
        <v>1559484</v>
      </c>
    </row>
    <row r="93" spans="1:6" ht="15" customHeight="1">
      <c r="A93" s="104" t="s">
        <v>84</v>
      </c>
      <c r="B93" s="39"/>
      <c r="C93" s="105" t="s">
        <v>205</v>
      </c>
      <c r="D93" s="102">
        <v>470167</v>
      </c>
      <c r="E93" s="140">
        <v>0</v>
      </c>
      <c r="F93" s="57">
        <f>D93-E93</f>
        <v>470167</v>
      </c>
    </row>
    <row r="94" spans="1:6" ht="25.5" customHeight="1">
      <c r="A94" s="104" t="s">
        <v>95</v>
      </c>
      <c r="B94" s="39"/>
      <c r="C94" s="105" t="s">
        <v>213</v>
      </c>
      <c r="D94" s="102">
        <v>60000</v>
      </c>
      <c r="E94" s="140">
        <v>15000</v>
      </c>
      <c r="F94" s="57">
        <f t="shared" si="2"/>
        <v>45000</v>
      </c>
    </row>
    <row r="95" spans="1:6" ht="15" customHeight="1">
      <c r="A95" s="104" t="s">
        <v>96</v>
      </c>
      <c r="B95" s="39"/>
      <c r="C95" s="105" t="s">
        <v>181</v>
      </c>
      <c r="D95" s="102">
        <v>20000</v>
      </c>
      <c r="E95" s="140">
        <v>0</v>
      </c>
      <c r="F95" s="57">
        <f t="shared" si="2"/>
        <v>20000</v>
      </c>
    </row>
    <row r="96" spans="1:6" ht="15" customHeight="1">
      <c r="A96" s="104" t="s">
        <v>86</v>
      </c>
      <c r="B96" s="39"/>
      <c r="C96" s="105" t="s">
        <v>143</v>
      </c>
      <c r="D96" s="102">
        <v>35000</v>
      </c>
      <c r="E96" s="140">
        <v>0</v>
      </c>
      <c r="F96" s="57">
        <f t="shared" si="2"/>
        <v>35000</v>
      </c>
    </row>
    <row r="97" spans="1:6" ht="15" customHeight="1">
      <c r="A97" s="104" t="s">
        <v>88</v>
      </c>
      <c r="B97" s="39"/>
      <c r="C97" s="105" t="s">
        <v>144</v>
      </c>
      <c r="D97" s="102">
        <v>15000</v>
      </c>
      <c r="E97" s="140">
        <v>5731.8</v>
      </c>
      <c r="F97" s="57">
        <f t="shared" si="2"/>
        <v>9268.2</v>
      </c>
    </row>
    <row r="98" spans="1:6" ht="27" customHeight="1">
      <c r="A98" s="107" t="s">
        <v>97</v>
      </c>
      <c r="B98" s="39"/>
      <c r="C98" s="105" t="s">
        <v>145</v>
      </c>
      <c r="D98" s="102">
        <v>5278293</v>
      </c>
      <c r="E98" s="140">
        <v>0</v>
      </c>
      <c r="F98" s="57">
        <f t="shared" si="2"/>
        <v>5278293</v>
      </c>
    </row>
    <row r="99" spans="1:6" ht="13.5" thickBot="1">
      <c r="A99" s="34" t="s">
        <v>60</v>
      </c>
      <c r="B99" s="51">
        <v>450</v>
      </c>
      <c r="C99" s="49" t="s">
        <v>26</v>
      </c>
      <c r="D99" s="110">
        <f>Доходы!D18-Расходы!D11</f>
        <v>-2560449.670000002</v>
      </c>
      <c r="E99" s="141">
        <f>Доходы!E18-Расходы!E11</f>
        <v>490804.8900000006</v>
      </c>
      <c r="F99" s="80" t="s">
        <v>26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4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A40" sqref="A40"/>
    </sheetView>
  </sheetViews>
  <sheetFormatPr defaultColWidth="9.00390625" defaultRowHeight="12.75"/>
  <cols>
    <col min="1" max="1" width="42.875" style="3" customWidth="1"/>
    <col min="2" max="2" width="4.625" style="3" customWidth="1"/>
    <col min="3" max="3" width="19.875" style="3" customWidth="1"/>
    <col min="4" max="4" width="14.75390625" style="1" customWidth="1"/>
    <col min="5" max="5" width="14.875" style="1" customWidth="1"/>
    <col min="6" max="6" width="14.125" style="0" customWidth="1"/>
  </cols>
  <sheetData>
    <row r="1" spans="3:6" ht="15">
      <c r="C1" s="88" t="s">
        <v>53</v>
      </c>
      <c r="D1" s="13"/>
      <c r="F1" s="82" t="s">
        <v>163</v>
      </c>
    </row>
    <row r="2" spans="1:6" ht="11.25" customHeight="1">
      <c r="A2" s="29"/>
      <c r="B2" s="37"/>
      <c r="C2" s="16"/>
      <c r="D2" s="17"/>
      <c r="E2" s="17"/>
      <c r="F2" s="18"/>
    </row>
    <row r="3" spans="1:6" ht="12.75">
      <c r="A3" s="8"/>
      <c r="B3" s="9"/>
      <c r="C3" s="26" t="s">
        <v>10</v>
      </c>
      <c r="D3" s="7" t="s">
        <v>38</v>
      </c>
      <c r="E3" s="28"/>
      <c r="F3" s="19"/>
    </row>
    <row r="4" spans="1:6" ht="10.5" customHeight="1">
      <c r="A4" s="33"/>
      <c r="B4" s="9" t="s">
        <v>12</v>
      </c>
      <c r="C4" s="9" t="s">
        <v>11</v>
      </c>
      <c r="D4" s="7" t="s">
        <v>50</v>
      </c>
      <c r="E4" s="7" t="s">
        <v>28</v>
      </c>
      <c r="F4" s="19" t="s">
        <v>4</v>
      </c>
    </row>
    <row r="5" spans="1:6" ht="10.5" customHeight="1">
      <c r="A5" s="9" t="s">
        <v>7</v>
      </c>
      <c r="B5" s="9" t="s">
        <v>13</v>
      </c>
      <c r="C5" s="26" t="s">
        <v>54</v>
      </c>
      <c r="D5" s="7" t="s">
        <v>5</v>
      </c>
      <c r="E5" s="7"/>
      <c r="F5" s="19" t="s">
        <v>5</v>
      </c>
    </row>
    <row r="6" spans="1:6" ht="9.75" customHeight="1">
      <c r="A6" s="8"/>
      <c r="B6" s="9" t="s">
        <v>14</v>
      </c>
      <c r="C6" s="26" t="s">
        <v>34</v>
      </c>
      <c r="D6" s="7"/>
      <c r="E6" s="7"/>
      <c r="F6" s="19"/>
    </row>
    <row r="7" spans="1:6" ht="10.5" customHeight="1">
      <c r="A7" s="8"/>
      <c r="B7" s="9"/>
      <c r="C7" s="9" t="s">
        <v>35</v>
      </c>
      <c r="D7" s="7"/>
      <c r="E7" s="7"/>
      <c r="F7" s="19"/>
    </row>
    <row r="8" spans="1:6" ht="9.75" customHeight="1" thickBot="1">
      <c r="A8" s="5">
        <v>1</v>
      </c>
      <c r="B8" s="12">
        <v>2</v>
      </c>
      <c r="C8" s="12">
        <v>3</v>
      </c>
      <c r="D8" s="6" t="s">
        <v>2</v>
      </c>
      <c r="E8" s="6" t="s">
        <v>3</v>
      </c>
      <c r="F8" s="20" t="s">
        <v>9</v>
      </c>
    </row>
    <row r="9" spans="1:6" ht="22.5">
      <c r="A9" s="10" t="s">
        <v>55</v>
      </c>
      <c r="B9" s="38" t="s">
        <v>18</v>
      </c>
      <c r="C9" s="41" t="s">
        <v>26</v>
      </c>
      <c r="D9" s="61">
        <f>SUM(D11,D18,D22)</f>
        <v>2560449.670000002</v>
      </c>
      <c r="E9" s="61">
        <f>SUM(E11,E18,E22)</f>
        <v>-490804.8900000006</v>
      </c>
      <c r="F9" s="62">
        <f>D9-E9</f>
        <v>3051254.5600000024</v>
      </c>
    </row>
    <row r="10" spans="1:6" ht="18.75" customHeight="1">
      <c r="A10" s="42" t="s">
        <v>21</v>
      </c>
      <c r="B10" s="43"/>
      <c r="C10" s="47"/>
      <c r="D10" s="63"/>
      <c r="E10" s="79"/>
      <c r="F10" s="64"/>
    </row>
    <row r="11" spans="1:6" ht="12.75">
      <c r="A11" s="10" t="s">
        <v>56</v>
      </c>
      <c r="B11" s="46" t="s">
        <v>22</v>
      </c>
      <c r="C11" s="2" t="s">
        <v>26</v>
      </c>
      <c r="D11" s="61"/>
      <c r="E11" s="78"/>
      <c r="F11" s="65">
        <f aca="true" t="shared" si="0" ref="F11:F22">D11-E11</f>
        <v>0</v>
      </c>
    </row>
    <row r="12" spans="1:6" ht="9.75" customHeight="1">
      <c r="A12" s="42" t="s">
        <v>20</v>
      </c>
      <c r="B12" s="43"/>
      <c r="C12" s="44"/>
      <c r="D12" s="63"/>
      <c r="E12" s="79"/>
      <c r="F12" s="64"/>
    </row>
    <row r="13" spans="1:6" ht="10.5" customHeight="1">
      <c r="A13" s="10"/>
      <c r="B13" s="45"/>
      <c r="C13" s="2"/>
      <c r="D13" s="61"/>
      <c r="E13" s="78"/>
      <c r="F13" s="65">
        <f t="shared" si="0"/>
        <v>0</v>
      </c>
    </row>
    <row r="14" spans="1:6" ht="16.5" customHeight="1">
      <c r="A14" s="10"/>
      <c r="B14" s="45"/>
      <c r="C14" s="2"/>
      <c r="D14" s="61"/>
      <c r="E14" s="78"/>
      <c r="F14" s="65">
        <f t="shared" si="0"/>
        <v>0</v>
      </c>
    </row>
    <row r="15" spans="1:6" ht="16.5" customHeight="1">
      <c r="A15" s="10"/>
      <c r="B15" s="39"/>
      <c r="C15" s="2"/>
      <c r="D15" s="61"/>
      <c r="E15" s="78"/>
      <c r="F15" s="65">
        <f t="shared" si="0"/>
        <v>0</v>
      </c>
    </row>
    <row r="16" spans="1:6" ht="16.5" customHeight="1">
      <c r="A16" s="10"/>
      <c r="B16" s="39"/>
      <c r="C16" s="2"/>
      <c r="D16" s="61"/>
      <c r="E16" s="78"/>
      <c r="F16" s="65">
        <f t="shared" si="0"/>
        <v>0</v>
      </c>
    </row>
    <row r="17" spans="1:6" ht="16.5" customHeight="1">
      <c r="A17" s="10"/>
      <c r="B17" s="46"/>
      <c r="C17" s="2"/>
      <c r="D17" s="61"/>
      <c r="E17" s="78"/>
      <c r="F17" s="65">
        <f t="shared" si="0"/>
        <v>0</v>
      </c>
    </row>
    <row r="18" spans="1:6" ht="12.75">
      <c r="A18" s="10" t="s">
        <v>57</v>
      </c>
      <c r="B18" s="46" t="s">
        <v>44</v>
      </c>
      <c r="C18" s="2" t="s">
        <v>26</v>
      </c>
      <c r="D18" s="61"/>
      <c r="E18" s="78"/>
      <c r="F18" s="65">
        <f t="shared" si="0"/>
        <v>0</v>
      </c>
    </row>
    <row r="19" spans="1:6" ht="9.75" customHeight="1">
      <c r="A19" s="42" t="s">
        <v>20</v>
      </c>
      <c r="B19" s="43"/>
      <c r="C19" s="44"/>
      <c r="D19" s="63"/>
      <c r="E19" s="79"/>
      <c r="F19" s="64"/>
    </row>
    <row r="20" spans="1:6" ht="16.5" customHeight="1">
      <c r="A20" s="10"/>
      <c r="B20" s="45"/>
      <c r="C20" s="2"/>
      <c r="D20" s="61"/>
      <c r="E20" s="78"/>
      <c r="F20" s="65">
        <f t="shared" si="0"/>
        <v>0</v>
      </c>
    </row>
    <row r="21" spans="1:6" ht="16.5" customHeight="1">
      <c r="A21" s="10"/>
      <c r="B21" s="46"/>
      <c r="C21" s="2"/>
      <c r="D21" s="61"/>
      <c r="E21" s="78"/>
      <c r="F21" s="65">
        <f t="shared" si="0"/>
        <v>0</v>
      </c>
    </row>
    <row r="22" spans="1:6" ht="21" customHeight="1">
      <c r="A22" s="10" t="s">
        <v>25</v>
      </c>
      <c r="B22" s="39" t="s">
        <v>19</v>
      </c>
      <c r="C22" s="113" t="s">
        <v>171</v>
      </c>
      <c r="D22" s="61">
        <f>SUM(D23,D25)</f>
        <v>2560449.670000002</v>
      </c>
      <c r="E22" s="61">
        <f>SUM(E23,E25)</f>
        <v>-490804.8900000006</v>
      </c>
      <c r="F22" s="66">
        <f t="shared" si="0"/>
        <v>3051254.5600000024</v>
      </c>
    </row>
    <row r="23" spans="1:6" ht="12.75">
      <c r="A23" s="10" t="s">
        <v>40</v>
      </c>
      <c r="B23" s="39" t="s">
        <v>23</v>
      </c>
      <c r="C23" s="113" t="s">
        <v>172</v>
      </c>
      <c r="D23" s="61">
        <f>-Доходы!D18</f>
        <v>-34776150.29</v>
      </c>
      <c r="E23" s="61">
        <f>-Доходы!E18</f>
        <v>-6242231.130000001</v>
      </c>
      <c r="F23" s="66" t="s">
        <v>26</v>
      </c>
    </row>
    <row r="24" spans="1:6" ht="20.25" customHeight="1">
      <c r="A24" s="10"/>
      <c r="B24" s="43"/>
      <c r="C24" s="2"/>
      <c r="D24" s="61"/>
      <c r="E24" s="78"/>
      <c r="F24" s="66" t="s">
        <v>26</v>
      </c>
    </row>
    <row r="25" spans="1:6" ht="25.5" customHeight="1">
      <c r="A25" s="10" t="s">
        <v>41</v>
      </c>
      <c r="B25" s="39" t="s">
        <v>24</v>
      </c>
      <c r="C25" s="113" t="s">
        <v>173</v>
      </c>
      <c r="D25" s="61">
        <f>Расходы!D11</f>
        <v>37336599.96</v>
      </c>
      <c r="E25" s="61">
        <f>Расходы!E11</f>
        <v>5751426.24</v>
      </c>
      <c r="F25" s="66" t="s">
        <v>26</v>
      </c>
    </row>
    <row r="26" spans="1:6" ht="21.75" customHeight="1" thickBot="1">
      <c r="A26" s="87"/>
      <c r="B26" s="83"/>
      <c r="C26" s="49"/>
      <c r="D26" s="84"/>
      <c r="E26" s="85"/>
      <c r="F26" s="86" t="s">
        <v>26</v>
      </c>
    </row>
    <row r="27" spans="1:6" ht="12.75">
      <c r="A27" s="42"/>
      <c r="B27" s="48"/>
      <c r="C27" s="25"/>
      <c r="D27" s="25"/>
      <c r="E27" s="25"/>
      <c r="F27" s="25"/>
    </row>
    <row r="28" spans="1:6" ht="7.5" customHeight="1">
      <c r="A28" s="31"/>
      <c r="B28" s="31"/>
      <c r="C28" s="25"/>
      <c r="D28" s="25"/>
      <c r="E28" s="25"/>
      <c r="F28" s="25"/>
    </row>
    <row r="29" spans="1:6" ht="28.5" customHeight="1">
      <c r="A29" s="32" t="s">
        <v>15</v>
      </c>
      <c r="B29" s="32"/>
      <c r="C29" s="53" t="s">
        <v>206</v>
      </c>
      <c r="D29" s="36"/>
      <c r="E29" s="25"/>
      <c r="F29" s="25"/>
    </row>
    <row r="30" spans="1:6" ht="9.75" customHeight="1">
      <c r="A30" s="14" t="s">
        <v>169</v>
      </c>
      <c r="B30" s="14"/>
      <c r="C30" s="13"/>
      <c r="D30" s="11"/>
      <c r="E30" s="11"/>
      <c r="F30" s="11"/>
    </row>
    <row r="31" spans="1:6" ht="24.75" customHeight="1">
      <c r="A31" s="14"/>
      <c r="B31" s="48"/>
      <c r="C31" s="25"/>
      <c r="D31" s="25"/>
      <c r="E31" s="25"/>
      <c r="F31" s="25"/>
    </row>
    <row r="32" spans="1:6" ht="12.75" customHeight="1">
      <c r="A32" s="22" t="s">
        <v>45</v>
      </c>
      <c r="B32" s="48"/>
      <c r="C32" s="25"/>
      <c r="D32" s="25"/>
      <c r="E32" s="25"/>
      <c r="F32" s="25"/>
    </row>
    <row r="33" spans="1:6" ht="10.5" customHeight="1">
      <c r="A33" s="14" t="s">
        <v>46</v>
      </c>
      <c r="B33" s="48"/>
      <c r="C33" s="25"/>
      <c r="D33" s="25"/>
      <c r="E33" s="25"/>
      <c r="F33" s="25"/>
    </row>
    <row r="34" spans="2:6" ht="12.75" customHeight="1">
      <c r="B34" s="48"/>
      <c r="C34" s="25"/>
      <c r="D34" s="25"/>
      <c r="E34" s="25"/>
      <c r="F34" s="25"/>
    </row>
    <row r="35" spans="4:6" ht="10.5" customHeight="1">
      <c r="D35" s="11"/>
      <c r="E35" s="11"/>
      <c r="F35" s="11"/>
    </row>
    <row r="36" spans="1:6" ht="12.75" customHeight="1">
      <c r="A36" s="14" t="s">
        <v>174</v>
      </c>
      <c r="B36" s="14"/>
      <c r="C36" s="121" t="s">
        <v>175</v>
      </c>
      <c r="D36" s="11"/>
      <c r="E36" s="11"/>
      <c r="F36" s="11"/>
    </row>
    <row r="37" spans="1:6" ht="9.75" customHeight="1">
      <c r="A37" s="14" t="s">
        <v>170</v>
      </c>
      <c r="B37" s="14"/>
      <c r="C37" s="13"/>
      <c r="D37" s="11"/>
      <c r="E37" s="11"/>
      <c r="F37" s="11"/>
    </row>
    <row r="38" spans="1:6" ht="11.25" customHeight="1">
      <c r="A38" s="14"/>
      <c r="B38" s="14"/>
      <c r="C38" s="22"/>
      <c r="D38" s="11"/>
      <c r="E38" s="11"/>
      <c r="F38" s="50"/>
    </row>
    <row r="39" spans="1:6" ht="17.25" customHeight="1">
      <c r="A39" s="14" t="s">
        <v>216</v>
      </c>
      <c r="D39" s="11"/>
      <c r="E39" s="11"/>
      <c r="F39" s="50"/>
    </row>
    <row r="40" spans="4:6" ht="9.75" customHeight="1">
      <c r="D40" s="11"/>
      <c r="E40" s="11"/>
      <c r="F40" s="50"/>
    </row>
    <row r="41" spans="1:6" ht="12.75" customHeight="1">
      <c r="A41" s="22"/>
      <c r="B41" s="22"/>
      <c r="C41" s="4"/>
      <c r="D41" s="23"/>
      <c r="E41" s="23"/>
      <c r="F41" s="23"/>
    </row>
  </sheetData>
  <sheetProtection/>
  <printOptions horizontalCentered="1"/>
  <pageMargins left="0.3937007874015748" right="0.3937007874015748" top="0.984251968503937" bottom="0.5905511811023623" header="0" footer="0"/>
  <pageSetup fitToHeight="1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User1</cp:lastModifiedBy>
  <cp:lastPrinted>2015-02-04T06:33:47Z</cp:lastPrinted>
  <dcterms:created xsi:type="dcterms:W3CDTF">1999-06-18T11:49:53Z</dcterms:created>
  <dcterms:modified xsi:type="dcterms:W3CDTF">2015-04-02T04:27:00Z</dcterms:modified>
  <cp:category/>
  <cp:version/>
  <cp:contentType/>
  <cp:contentStatus/>
</cp:coreProperties>
</file>