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164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'Расходы'!$10:$10</definedName>
  </definedNames>
  <calcPr fullCalcOnLoad="1"/>
</workbook>
</file>

<file path=xl/sharedStrings.xml><?xml version="1.0" encoding="utf-8"?>
<sst xmlns="http://schemas.openxmlformats.org/spreadsheetml/2006/main" count="346" uniqueCount="227">
  <si>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</si>
  <si>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</si>
  <si>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</si>
  <si>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</si>
  <si>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</si>
  <si>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</si>
  <si>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</si>
  <si>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</si>
  <si>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</si>
  <si>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6</t>
  </si>
  <si>
    <t>Код источника</t>
  </si>
  <si>
    <t>финансирования</t>
  </si>
  <si>
    <t>Код</t>
  </si>
  <si>
    <t>стро-</t>
  </si>
  <si>
    <t>ки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</si>
  <si>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</si>
  <si>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</si>
  <si>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</si>
  <si>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</si>
  <si>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</si>
  <si>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</si>
  <si>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</si>
  <si>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</si>
  <si>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</si>
  <si>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</si>
  <si>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Изменение остатков средств</t>
  </si>
  <si>
    <t>х</t>
  </si>
  <si>
    <t>Периодичность:  квартальная, годовая</t>
  </si>
  <si>
    <t>Исполнено</t>
  </si>
  <si>
    <t xml:space="preserve">Дата </t>
  </si>
  <si>
    <t xml:space="preserve">Форма по ОКУД </t>
  </si>
  <si>
    <t xml:space="preserve">по ОКПО </t>
  </si>
  <si>
    <t xml:space="preserve">по ОКЕИ </t>
  </si>
  <si>
    <t xml:space="preserve">Глава по БК </t>
  </si>
  <si>
    <t>по бюджетной</t>
  </si>
  <si>
    <t>классификации</t>
  </si>
  <si>
    <t xml:space="preserve">Утвержденные </t>
  </si>
  <si>
    <t>Код расхода</t>
  </si>
  <si>
    <t>Утвержденные</t>
  </si>
  <si>
    <t>Код дохода</t>
  </si>
  <si>
    <t>увеличение остатков средств, всего</t>
  </si>
  <si>
    <t>уменьшение остатков средств, всего</t>
  </si>
  <si>
    <t>Наименование финансового органа</t>
  </si>
  <si>
    <t>Наименование публично-правового образования</t>
  </si>
  <si>
    <t>620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</si>
  <si>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</si>
  <si>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</si>
  <si>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>ОТЧЕТ  ОБ  ИСПОЛНЕНИИ БЮДЖЕТА</t>
  </si>
  <si>
    <t>0503117</t>
  </si>
  <si>
    <t>1. Доходы бюджета</t>
  </si>
  <si>
    <t>бюджетные</t>
  </si>
  <si>
    <t>Доходы бюджета - всего</t>
  </si>
  <si>
    <t>Форма 0503117  с.3</t>
  </si>
  <si>
    <t>3. Источники финансирования дефицита бюджета</t>
  </si>
  <si>
    <t>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</si>
  <si>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</si>
  <si>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</si>
  <si>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</si>
  <si>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2. Расходы бюджета</t>
  </si>
  <si>
    <t>Расходы бюджета - всего</t>
  </si>
  <si>
    <t>Результат исполнения бюджета (дефицит / профицит)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</si>
  <si>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</si>
  <si>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</si>
  <si>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</si>
  <si>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650 10804020 01 0000 110</t>
  </si>
  <si>
    <t>650 11302995 10 0000 130</t>
  </si>
  <si>
    <t>650 11701050 10 0000 180</t>
  </si>
  <si>
    <t>650 20201001 10 0000 151</t>
  </si>
  <si>
    <t>650 20201003 10 0000 151</t>
  </si>
  <si>
    <t>650 20203003 10 0000 151</t>
  </si>
  <si>
    <t>650 20203015 10 0000 151</t>
  </si>
  <si>
    <t>650 20204014 10 0000 151</t>
  </si>
  <si>
    <t>650 20204999 10 0000 151</t>
  </si>
  <si>
    <t>650 21905000 10 0000 151</t>
  </si>
  <si>
    <t>660 11633050 10 0000 140</t>
  </si>
  <si>
    <t>182 10102010 01 0000 110</t>
  </si>
  <si>
    <t>182 10102030 01 0000 110</t>
  </si>
  <si>
    <t>182 10601030 10 0000 110</t>
  </si>
  <si>
    <t>070 11105013 10 0000 120</t>
  </si>
  <si>
    <t>070 11406013 10 0000 430</t>
  </si>
  <si>
    <t>Администрация сельского поселения Сытомино</t>
  </si>
  <si>
    <t>Бюджет МО с.п. Сытомино</t>
  </si>
  <si>
    <t>79555043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</si>
  <si>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</si>
  <si>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</si>
  <si>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</si>
  <si>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</si>
  <si>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</si>
  <si>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</si>
  <si>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</si>
  <si>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</si>
  <si>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</si>
  <si>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Услуги связи</t>
  </si>
  <si>
    <t>Коммунальные услуги</t>
  </si>
  <si>
    <t>Безвозмездные перечисления организациям, за исключением государственных и муниципальных организаций</t>
  </si>
  <si>
    <t>Пенсия, пособия, выплачиваемые организациями сектора государственного управления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</si>
  <si>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</si>
  <si>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</si>
  <si>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>650 0102 4120201 121 211</t>
  </si>
  <si>
    <t>650 0102 4120201 121 213</t>
  </si>
  <si>
    <t>650 0104 4120204 121 211</t>
  </si>
  <si>
    <t>650 0104 4120204 121 213</t>
  </si>
  <si>
    <t>650 0104 4120204 122 212</t>
  </si>
  <si>
    <t>650 0104 4120204 122 222</t>
  </si>
  <si>
    <t>650 0104 4120204 122 226</t>
  </si>
  <si>
    <t>650 0111 4120705 870 290</t>
  </si>
  <si>
    <t>650 0113 4120240 122 212</t>
  </si>
  <si>
    <t>650 0113 4120240 122 213</t>
  </si>
  <si>
    <t>650 0113 4120240 244 221</t>
  </si>
  <si>
    <t>650 0113 4120240 244 226</t>
  </si>
  <si>
    <t>650 0113 4120240 244 290</t>
  </si>
  <si>
    <t>650 0113 4120240 244 340</t>
  </si>
  <si>
    <t>650 0113 4120059 111 211</t>
  </si>
  <si>
    <t>650 0113 4120059 111 213</t>
  </si>
  <si>
    <t>650 0113 4120059 112 212</t>
  </si>
  <si>
    <t>650 0113 4120059 112 213</t>
  </si>
  <si>
    <t>650 0113 4120059 244 223</t>
  </si>
  <si>
    <t>650 0113 4120059 244 225</t>
  </si>
  <si>
    <t>650 0113 4120059 244 226</t>
  </si>
  <si>
    <t>650 0113 4120059 244 290</t>
  </si>
  <si>
    <t>650 0113 4120059 244 340</t>
  </si>
  <si>
    <t>650 0203 4120118 244 222</t>
  </si>
  <si>
    <t>650 0309 4122801 244 226</t>
  </si>
  <si>
    <t>650 0309 4122801 244 290</t>
  </si>
  <si>
    <t>650 0309 4122801 244 340</t>
  </si>
  <si>
    <t>650 0409 4122441 244 225</t>
  </si>
  <si>
    <t>650 0409 4122441 244 226</t>
  </si>
  <si>
    <t>650 0410 4120240 244 221</t>
  </si>
  <si>
    <t>650 0410 4120240 244 226</t>
  </si>
  <si>
    <t>650 0412 4122450 244 226</t>
  </si>
  <si>
    <t>650 0412 4122460 810 242</t>
  </si>
  <si>
    <t>650 0503 4121402 244 310</t>
  </si>
  <si>
    <t>650 0503 4125402 244 310</t>
  </si>
  <si>
    <t>650 0503 4122711 244 223</t>
  </si>
  <si>
    <t>650 0503 4122711 244 225</t>
  </si>
  <si>
    <t>650 0503 4122711 244 226</t>
  </si>
  <si>
    <t>650 0503 4122713 244 225</t>
  </si>
  <si>
    <t>650 0503 4122713 244 226</t>
  </si>
  <si>
    <t>650 0503 4122714 244 223</t>
  </si>
  <si>
    <t>650 0503 4122714 244 225</t>
  </si>
  <si>
    <t>650 0503 4122714 244 226</t>
  </si>
  <si>
    <t>650 0707 4122101 244 222</t>
  </si>
  <si>
    <t>650 0707 4122101 244 290</t>
  </si>
  <si>
    <t>650 1102 4122300 244 222</t>
  </si>
  <si>
    <t>650 1102 4122300 244 290</t>
  </si>
  <si>
    <t>650 1403 4124300 540 251</t>
  </si>
  <si>
    <t>650 0203 4125118 121 211</t>
  </si>
  <si>
    <t>650 0203 4125118 121 213</t>
  </si>
  <si>
    <t>650 0801 4120059 111 211</t>
  </si>
  <si>
    <t>650 0801 4120059 111 213</t>
  </si>
  <si>
    <t>650 0801 4120059 112 212</t>
  </si>
  <si>
    <t>650 0801 4120059 112 222</t>
  </si>
  <si>
    <t>650 0801 4120059 112 226</t>
  </si>
  <si>
    <t>650 0801 4120059 244 221</t>
  </si>
  <si>
    <t>650 0801 4120059 244 222</t>
  </si>
  <si>
    <t>650 0801 4120059 244 223</t>
  </si>
  <si>
    <t>650 0801 4120059 244 225</t>
  </si>
  <si>
    <t>650 0801 4120059 244 226</t>
  </si>
  <si>
    <t>650 0801 4120059 244 290</t>
  </si>
  <si>
    <t>650 0801 4120059 244 310</t>
  </si>
  <si>
    <t>650 0801 4120059 244 340</t>
  </si>
  <si>
    <t>650 0113 4120059 244 310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</si>
  <si>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</si>
  <si>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Форма 0503117 </t>
  </si>
  <si>
    <t>650 0113 4120059 112 226</t>
  </si>
  <si>
    <t>650 0409 4122443 244 225</t>
  </si>
  <si>
    <t>650 0304 4125930 121 213</t>
  </si>
  <si>
    <t>650 0304 4125930 244 340</t>
  </si>
  <si>
    <t>650 0304 4125930 121 211</t>
  </si>
  <si>
    <t xml:space="preserve">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</si>
  <si>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(расшифровка подписи)</t>
  </si>
  <si>
    <t>65001050000000000000</t>
  </si>
  <si>
    <t>65001050201100000510</t>
  </si>
  <si>
    <t>65001050201100000610</t>
  </si>
  <si>
    <t xml:space="preserve">Гл. бухгалтер ________________   </t>
  </si>
  <si>
    <t>Кожина Н.Ю.</t>
  </si>
  <si>
    <t xml:space="preserve">по ОКТМО </t>
  </si>
  <si>
    <t>71826436</t>
  </si>
  <si>
    <t>650 0113 4120240 122 290</t>
  </si>
  <si>
    <t>650 0113 4120059 112 290</t>
  </si>
  <si>
    <t>650 0309 4122801 244 310</t>
  </si>
  <si>
    <t>650 1003 4123514 313 262</t>
  </si>
  <si>
    <t>650 20705030 10 0000 180</t>
  </si>
  <si>
    <t xml:space="preserve">Прочие безвозмездные поступления в бюджеты поселений </t>
  </si>
  <si>
    <t>650 0801 4125608 244 310</t>
  </si>
  <si>
    <t>650 0409 4122443 244 226</t>
  </si>
  <si>
    <t>650 0503 4122711 244 310</t>
  </si>
  <si>
    <t>182 10606033 10 0000 110</t>
  </si>
  <si>
    <t>182 10606043 10 0000 110</t>
  </si>
  <si>
    <t>Прочие доходы от компенсации затрат бюджетов сельских поселений</t>
  </si>
  <si>
    <t>Невыясненные поступления,зачисляемые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</si>
  <si>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</si>
  <si>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</si>
  <si>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</si>
  <si>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</si>
  <si>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</si>
  <si>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трансферты,передаваемые бюджетам сельских поселений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</si>
  <si>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</si>
  <si>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</si>
  <si>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</si>
  <si>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</si>
  <si>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</si>
  <si>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на которые не разграничена и которые расположены в границах сельских поселений</t>
  </si>
  <si>
    <t>650 0801 4125471 111 211</t>
  </si>
  <si>
    <t>650 0801 4125471 111 213</t>
  </si>
  <si>
    <t>650 0113 4120092 853 290</t>
  </si>
  <si>
    <t>650 0113 4120240 853 290</t>
  </si>
  <si>
    <t>650 0314 4121443 244 226</t>
  </si>
  <si>
    <t>650 0314 4125443 244 226</t>
  </si>
  <si>
    <t>650 0801 4120059 853 290</t>
  </si>
  <si>
    <t>650 1001 4123491 312 263</t>
  </si>
  <si>
    <t>Единый сельскохозяйственный налог</t>
  </si>
  <si>
    <t>182 10503010 01 0000 110</t>
  </si>
  <si>
    <t>650 0113 4120240 852 290</t>
  </si>
  <si>
    <t>650 0113 4120059 852 290</t>
  </si>
  <si>
    <t>650 0603 4122410 244 222</t>
  </si>
  <si>
    <t>650 0603 4122410 244 340</t>
  </si>
  <si>
    <t>650 0801 4120059 852 290</t>
  </si>
  <si>
    <t>650 0113 4120090 851 290</t>
  </si>
  <si>
    <t>650 0113 4120059 851 290</t>
  </si>
  <si>
    <t>650 0801 4120059 851 290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</si>
  <si>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адвокатсткие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</si>
  <si>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</si>
  <si>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r>
      <t xml:space="preserve">на  1 </t>
    </r>
    <r>
      <rPr>
        <u val="single"/>
        <sz val="8"/>
        <rFont val="Arial Cyr"/>
        <family val="0"/>
      </rPr>
      <t xml:space="preserve">     июля     </t>
    </r>
    <r>
      <rPr>
        <sz val="8"/>
        <rFont val="Arial Cyr"/>
        <family val="2"/>
      </rPr>
      <t xml:space="preserve">  2015 г.</t>
    </r>
  </si>
  <si>
    <t>01.07.2015.</t>
  </si>
  <si>
    <t>Сидорова Г.Н.</t>
  </si>
  <si>
    <r>
      <t>"</t>
    </r>
    <r>
      <rPr>
        <u val="single"/>
        <sz val="8"/>
        <rFont val="Arial Cyr"/>
        <family val="0"/>
      </rPr>
      <t xml:space="preserve">  06  </t>
    </r>
    <r>
      <rPr>
        <sz val="8"/>
        <rFont val="Arial Cyr"/>
        <family val="2"/>
      </rPr>
      <t xml:space="preserve">"   </t>
    </r>
    <r>
      <rPr>
        <u val="single"/>
        <sz val="8"/>
        <rFont val="Arial Cyr"/>
        <family val="0"/>
      </rPr>
      <t xml:space="preserve">  июля  </t>
    </r>
    <r>
      <rPr>
        <sz val="8"/>
        <rFont val="Arial Cyr"/>
        <family val="2"/>
      </rPr>
      <t xml:space="preserve">  2015  г.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</si>
</sst>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-#,##0.00;\-"/>
    <numFmt numFmtId="181" formatCode="#,##0.00;\-#,##0.00;"/>
    <numFmt numFmtId="182" formatCode="#,##0.00_ ;\-#,##0.00\ 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color indexed="8"/>
      <name val="Tahoma"/>
      <family val="2"/>
    </font>
    <font>
      <sz val="8"/>
      <name val="Tahoma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4" fillId="0" borderId="21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3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180" fontId="4" fillId="0" borderId="10" xfId="0" applyNumberFormat="1" applyFont="1" applyBorder="1" applyAlignment="1">
      <alignment horizontal="right" shrinkToFit="1"/>
    </xf>
    <xf numFmtId="180" fontId="4" fillId="0" borderId="31" xfId="0" applyNumberFormat="1" applyFont="1" applyBorder="1" applyAlignment="1">
      <alignment horizontal="right" shrinkToFit="1"/>
    </xf>
    <xf numFmtId="180" fontId="4" fillId="0" borderId="32" xfId="0" applyNumberFormat="1" applyFont="1" applyBorder="1" applyAlignment="1">
      <alignment horizontal="right" shrinkToFit="1"/>
    </xf>
    <xf numFmtId="180" fontId="4" fillId="0" borderId="33" xfId="0" applyNumberFormat="1" applyFont="1" applyBorder="1" applyAlignment="1">
      <alignment horizontal="right" shrinkToFit="1"/>
    </xf>
    <xf numFmtId="49" fontId="4" fillId="0" borderId="11" xfId="0" applyNumberFormat="1" applyFont="1" applyBorder="1" applyAlignment="1">
      <alignment horizontal="center" shrinkToFit="1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0" fontId="4" fillId="0" borderId="32" xfId="0" applyNumberFormat="1" applyFont="1" applyBorder="1" applyAlignment="1">
      <alignment horizontal="center"/>
    </xf>
    <xf numFmtId="180" fontId="4" fillId="0" borderId="14" xfId="0" applyNumberFormat="1" applyFont="1" applyBorder="1" applyAlignment="1">
      <alignment horizontal="center"/>
    </xf>
    <xf numFmtId="180" fontId="4" fillId="0" borderId="36" xfId="0" applyNumberFormat="1" applyFont="1" applyBorder="1" applyAlignment="1">
      <alignment horizontal="center"/>
    </xf>
    <xf numFmtId="180" fontId="4" fillId="0" borderId="33" xfId="0" applyNumberFormat="1" applyFont="1" applyBorder="1" applyAlignment="1">
      <alignment horizontal="center"/>
    </xf>
    <xf numFmtId="180" fontId="4" fillId="0" borderId="37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top"/>
    </xf>
    <xf numFmtId="181" fontId="4" fillId="0" borderId="31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 horizontal="center"/>
    </xf>
    <xf numFmtId="180" fontId="4" fillId="0" borderId="38" xfId="0" applyNumberFormat="1" applyFont="1" applyBorder="1" applyAlignment="1">
      <alignment horizontal="center" shrinkToFit="1"/>
    </xf>
    <xf numFmtId="0" fontId="0" fillId="0" borderId="20" xfId="0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180" fontId="4" fillId="0" borderId="29" xfId="0" applyNumberFormat="1" applyFont="1" applyBorder="1" applyAlignment="1">
      <alignment horizontal="center"/>
    </xf>
    <xf numFmtId="181" fontId="4" fillId="0" borderId="39" xfId="0" applyNumberFormat="1" applyFont="1" applyBorder="1" applyAlignment="1">
      <alignment horizontal="center"/>
    </xf>
    <xf numFmtId="180" fontId="4" fillId="0" borderId="40" xfId="0" applyNumberFormat="1" applyFont="1" applyBorder="1" applyAlignment="1">
      <alignment horizontal="center"/>
    </xf>
    <xf numFmtId="0" fontId="4" fillId="0" borderId="41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4" fontId="8" fillId="33" borderId="42" xfId="0" applyNumberFormat="1" applyFont="1" applyFill="1" applyBorder="1" applyAlignment="1">
      <alignment horizontal="right" vertical="center" wrapText="1"/>
    </xf>
    <xf numFmtId="4" fontId="8" fillId="0" borderId="42" xfId="0" applyNumberFormat="1" applyFont="1" applyFill="1" applyBorder="1" applyAlignment="1">
      <alignment horizontal="right" vertical="center" wrapText="1"/>
    </xf>
    <xf numFmtId="4" fontId="8" fillId="33" borderId="43" xfId="0" applyNumberFormat="1" applyFont="1" applyFill="1" applyBorder="1" applyAlignment="1">
      <alignment horizontal="right" vertical="center" wrapText="1"/>
    </xf>
    <xf numFmtId="180" fontId="4" fillId="0" borderId="33" xfId="0" applyNumberFormat="1" applyFont="1" applyBorder="1" applyAlignment="1">
      <alignment horizontal="right" vertical="center" shrinkToFit="1"/>
    </xf>
    <xf numFmtId="180" fontId="4" fillId="0" borderId="40" xfId="0" applyNumberFormat="1" applyFont="1" applyBorder="1" applyAlignment="1">
      <alignment horizontal="right" vertical="center" shrinkToFit="1"/>
    </xf>
    <xf numFmtId="49" fontId="4" fillId="0" borderId="44" xfId="0" applyNumberFormat="1" applyFont="1" applyBorder="1" applyAlignment="1">
      <alignment horizontal="center" shrinkToFit="1"/>
    </xf>
    <xf numFmtId="180" fontId="4" fillId="0" borderId="11" xfId="0" applyNumberFormat="1" applyFont="1" applyBorder="1" applyAlignment="1">
      <alignment horizontal="right" shrinkToFi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 wrapText="1"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" fontId="8" fillId="33" borderId="44" xfId="0" applyNumberFormat="1" applyFont="1" applyFill="1" applyBorder="1" applyAlignment="1">
      <alignment horizontal="right" wrapText="1"/>
    </xf>
    <xf numFmtId="4" fontId="8" fillId="0" borderId="44" xfId="0" applyNumberFormat="1" applyFont="1" applyFill="1" applyBorder="1" applyAlignment="1">
      <alignment horizontal="right" wrapText="1"/>
    </xf>
    <xf numFmtId="49" fontId="7" fillId="33" borderId="44" xfId="0" applyNumberFormat="1" applyFont="1" applyFill="1" applyBorder="1" applyAlignment="1">
      <alignment horizontal="left" wrapText="1"/>
    </xf>
    <xf numFmtId="49" fontId="7" fillId="33" borderId="44" xfId="0" applyNumberFormat="1" applyFont="1" applyFill="1" applyBorder="1" applyAlignment="1">
      <alignment horizontal="center" wrapText="1"/>
    </xf>
    <xf numFmtId="49" fontId="7" fillId="0" borderId="44" xfId="0" applyNumberFormat="1" applyFont="1" applyFill="1" applyBorder="1" applyAlignment="1">
      <alignment horizontal="center" wrapText="1"/>
    </xf>
    <xf numFmtId="49" fontId="7" fillId="33" borderId="42" xfId="0" applyNumberFormat="1" applyFont="1" applyFill="1" applyBorder="1" applyAlignment="1">
      <alignment horizontal="left" wrapText="1"/>
    </xf>
    <xf numFmtId="179" fontId="7" fillId="0" borderId="42" xfId="0" applyNumberFormat="1" applyFont="1" applyFill="1" applyBorder="1" applyAlignment="1">
      <alignment horizontal="right" vertical="center" wrapText="1"/>
    </xf>
    <xf numFmtId="180" fontId="4" fillId="0" borderId="37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shrinkToFit="1"/>
    </xf>
    <xf numFmtId="180" fontId="4" fillId="0" borderId="33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49" fontId="7" fillId="33" borderId="22" xfId="0" applyNumberFormat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left" wrapText="1" indent="2"/>
    </xf>
    <xf numFmtId="49" fontId="7" fillId="33" borderId="43" xfId="0" applyNumberFormat="1" applyFont="1" applyFill="1" applyBorder="1" applyAlignment="1">
      <alignment horizontal="left" vertical="center" wrapText="1"/>
    </xf>
    <xf numFmtId="49" fontId="7" fillId="33" borderId="42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49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80" fontId="4" fillId="0" borderId="31" xfId="0" applyNumberFormat="1" applyFont="1" applyFill="1" applyBorder="1" applyAlignment="1">
      <alignment horizontal="right" shrinkToFit="1"/>
    </xf>
    <xf numFmtId="180" fontId="4" fillId="0" borderId="44" xfId="0" applyNumberFormat="1" applyFont="1" applyFill="1" applyBorder="1" applyAlignment="1">
      <alignment horizontal="right" shrinkToFit="1"/>
    </xf>
    <xf numFmtId="4" fontId="7" fillId="0" borderId="42" xfId="0" applyNumberFormat="1" applyFont="1" applyFill="1" applyBorder="1" applyAlignment="1">
      <alignment horizontal="right" vertical="center" wrapText="1"/>
    </xf>
    <xf numFmtId="49" fontId="0" fillId="0" borderId="16" xfId="0" applyNumberFormat="1" applyFill="1" applyBorder="1" applyAlignment="1">
      <alignment/>
    </xf>
    <xf numFmtId="49" fontId="4" fillId="0" borderId="20" xfId="0" applyNumberFormat="1" applyFont="1" applyFill="1" applyBorder="1" applyAlignment="1">
      <alignment vertical="center"/>
    </xf>
    <xf numFmtId="4" fontId="7" fillId="0" borderId="44" xfId="0" applyNumberFormat="1" applyFont="1" applyFill="1" applyBorder="1" applyAlignment="1">
      <alignment horizontal="right" wrapText="1"/>
    </xf>
    <xf numFmtId="179" fontId="7" fillId="0" borderId="44" xfId="0" applyNumberFormat="1" applyFont="1" applyFill="1" applyBorder="1" applyAlignment="1">
      <alignment horizontal="right" wrapText="1"/>
    </xf>
    <xf numFmtId="180" fontId="4" fillId="0" borderId="39" xfId="0" applyNumberFormat="1" applyFont="1" applyFill="1" applyBorder="1" applyAlignment="1">
      <alignment horizontal="right" shrinkToFit="1"/>
    </xf>
    <xf numFmtId="49" fontId="7" fillId="34" borderId="42" xfId="0" applyNumberFormat="1" applyFont="1" applyFill="1" applyBorder="1" applyAlignment="1">
      <alignment horizontal="left" vertical="center" wrapText="1"/>
    </xf>
    <xf numFmtId="0" fontId="7" fillId="34" borderId="42" xfId="0" applyNumberFormat="1" applyFont="1" applyFill="1" applyBorder="1" applyAlignment="1">
      <alignment horizontal="left" vertical="center" wrapText="1"/>
    </xf>
    <xf numFmtId="49" fontId="7" fillId="34" borderId="18" xfId="0" applyNumberFormat="1" applyFont="1" applyFill="1" applyBorder="1" applyAlignment="1">
      <alignment horizontal="left" vertical="center" wrapText="1"/>
    </xf>
    <xf numFmtId="49" fontId="8" fillId="33" borderId="48" xfId="0" applyNumberFormat="1" applyFont="1" applyFill="1" applyBorder="1" applyAlignment="1">
      <alignment horizontal="center" vertical="center" wrapText="1"/>
    </xf>
    <xf numFmtId="182" fontId="7" fillId="0" borderId="18" xfId="0" applyNumberFormat="1" applyFont="1" applyFill="1" applyBorder="1" applyAlignment="1">
      <alignment horizontal="right" vertical="center" wrapText="1"/>
    </xf>
    <xf numFmtId="4" fontId="7" fillId="0" borderId="18" xfId="0" applyNumberFormat="1" applyFont="1" applyFill="1" applyBorder="1" applyAlignment="1">
      <alignment horizontal="right" vertical="center" wrapText="1"/>
    </xf>
    <xf numFmtId="4" fontId="7" fillId="34" borderId="42" xfId="0" applyNumberFormat="1" applyFont="1" applyFill="1" applyBorder="1" applyAlignment="1">
      <alignment horizontal="right" vertical="center" wrapText="1"/>
    </xf>
    <xf numFmtId="4" fontId="7" fillId="34" borderId="43" xfId="0" applyNumberFormat="1" applyFont="1" applyFill="1" applyBorder="1" applyAlignment="1">
      <alignment horizontal="right" vertical="center" wrapText="1"/>
    </xf>
    <xf numFmtId="179" fontId="7" fillId="34" borderId="42" xfId="0" applyNumberFormat="1" applyFont="1" applyFill="1" applyBorder="1" applyAlignment="1">
      <alignment horizontal="right" vertical="center" wrapText="1"/>
    </xf>
    <xf numFmtId="179" fontId="7" fillId="34" borderId="44" xfId="0" applyNumberFormat="1" applyFont="1" applyFill="1" applyBorder="1" applyAlignment="1">
      <alignment horizontal="right" vertical="center" wrapText="1"/>
    </xf>
    <xf numFmtId="179" fontId="7" fillId="34" borderId="43" xfId="0" applyNumberFormat="1" applyFont="1" applyFill="1" applyBorder="1" applyAlignment="1">
      <alignment horizontal="right" vertical="center" wrapText="1"/>
    </xf>
    <xf numFmtId="0" fontId="4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E22" sqref="E22"/>
    </sheetView>
  </sheetViews>
  <sheetFormatPr defaultColWidth="9.00390625" defaultRowHeight="12.75"/>
  <cols>
    <col min="1" max="1" width="65.875" style="3" customWidth="1"/>
    <col min="2" max="2" width="4.625" style="3" customWidth="1"/>
    <col min="3" max="3" width="21.375" style="3" customWidth="1"/>
    <col min="4" max="4" width="14.75390625" style="1" customWidth="1"/>
    <col min="5" max="5" width="14.875" style="120" customWidth="1"/>
    <col min="6" max="6" width="14.125" style="0" customWidth="1"/>
  </cols>
  <sheetData>
    <row r="1" ht="6" customHeight="1">
      <c r="F1" s="4"/>
    </row>
    <row r="2" spans="1:5" ht="3.75" customHeight="1">
      <c r="A2" s="151"/>
      <c r="B2" s="151"/>
      <c r="C2" s="151"/>
      <c r="D2" s="151"/>
      <c r="E2" s="151"/>
    </row>
    <row r="3" spans="1:6" ht="15.75" thickBot="1">
      <c r="A3" s="151" t="s">
        <v>47</v>
      </c>
      <c r="B3" s="151"/>
      <c r="C3" s="151"/>
      <c r="D3" s="151"/>
      <c r="E3" s="121"/>
      <c r="F3" s="27" t="s">
        <v>6</v>
      </c>
    </row>
    <row r="4" spans="1:6" ht="13.5" customHeight="1">
      <c r="A4" s="15"/>
      <c r="B4" s="15"/>
      <c r="C4" s="15"/>
      <c r="E4" s="122" t="s">
        <v>30</v>
      </c>
      <c r="F4" s="59" t="s">
        <v>48</v>
      </c>
    </row>
    <row r="5" spans="1:6" ht="12.75">
      <c r="A5" s="153" t="s">
        <v>223</v>
      </c>
      <c r="B5" s="153"/>
      <c r="C5" s="153"/>
      <c r="D5" s="153"/>
      <c r="E5" s="123" t="s">
        <v>29</v>
      </c>
      <c r="F5" s="21" t="s">
        <v>224</v>
      </c>
    </row>
    <row r="6" spans="1:6" ht="20.25" customHeight="1">
      <c r="A6" s="14"/>
      <c r="B6" s="15"/>
      <c r="C6" s="15"/>
      <c r="D6" s="52"/>
      <c r="E6" s="123" t="s">
        <v>31</v>
      </c>
      <c r="F6" s="21" t="s">
        <v>82</v>
      </c>
    </row>
    <row r="7" spans="1:6" ht="13.5" customHeight="1">
      <c r="A7" s="67" t="s">
        <v>42</v>
      </c>
      <c r="B7" s="152" t="s">
        <v>80</v>
      </c>
      <c r="C7" s="152"/>
      <c r="D7" s="152"/>
      <c r="E7" s="123" t="s">
        <v>33</v>
      </c>
      <c r="F7" s="21"/>
    </row>
    <row r="8" spans="1:6" ht="12.75" customHeight="1">
      <c r="A8" s="14" t="s">
        <v>43</v>
      </c>
      <c r="B8" s="150" t="s">
        <v>81</v>
      </c>
      <c r="C8" s="150"/>
      <c r="D8" s="150"/>
      <c r="E8" s="123" t="s">
        <v>176</v>
      </c>
      <c r="F8" s="21" t="s">
        <v>177</v>
      </c>
    </row>
    <row r="9" spans="1:6" ht="13.5" customHeight="1">
      <c r="A9" s="14" t="s">
        <v>27</v>
      </c>
      <c r="B9" s="14"/>
      <c r="C9" s="14"/>
      <c r="D9" s="13"/>
      <c r="E9" s="124"/>
      <c r="F9" s="21"/>
    </row>
    <row r="10" spans="1:6" ht="13.5" customHeight="1" thickBot="1">
      <c r="A10" s="14" t="s">
        <v>1</v>
      </c>
      <c r="B10" s="14"/>
      <c r="C10" s="14"/>
      <c r="D10" s="13"/>
      <c r="E10" s="123" t="s">
        <v>32</v>
      </c>
      <c r="F10" s="60" t="s">
        <v>0</v>
      </c>
    </row>
    <row r="11" spans="2:6" ht="20.25" customHeight="1">
      <c r="B11" s="30"/>
      <c r="C11" s="77" t="s">
        <v>49</v>
      </c>
      <c r="D11" s="76"/>
      <c r="E11" s="125"/>
      <c r="F11" s="24"/>
    </row>
    <row r="12" spans="1:6" ht="3" customHeight="1">
      <c r="A12" s="69"/>
      <c r="B12" s="70"/>
      <c r="C12" s="71"/>
      <c r="D12" s="28"/>
      <c r="E12" s="126"/>
      <c r="F12" s="28"/>
    </row>
    <row r="13" spans="1:6" ht="9.75" customHeight="1">
      <c r="A13" s="26" t="s">
        <v>7</v>
      </c>
      <c r="B13" s="9" t="s">
        <v>12</v>
      </c>
      <c r="C13" s="26" t="s">
        <v>39</v>
      </c>
      <c r="D13" s="7" t="s">
        <v>36</v>
      </c>
      <c r="E13" s="127"/>
      <c r="F13" s="7" t="s">
        <v>4</v>
      </c>
    </row>
    <row r="14" spans="1:6" ht="9.75" customHeight="1">
      <c r="A14" s="72"/>
      <c r="B14" s="9" t="s">
        <v>13</v>
      </c>
      <c r="C14" s="26" t="s">
        <v>34</v>
      </c>
      <c r="D14" s="7" t="s">
        <v>50</v>
      </c>
      <c r="E14" s="128" t="s">
        <v>28</v>
      </c>
      <c r="F14" s="7" t="s">
        <v>5</v>
      </c>
    </row>
    <row r="15" spans="1:6" ht="9.75" customHeight="1">
      <c r="A15" s="72"/>
      <c r="B15" s="26" t="s">
        <v>14</v>
      </c>
      <c r="C15" s="26" t="s">
        <v>35</v>
      </c>
      <c r="D15" s="7" t="s">
        <v>5</v>
      </c>
      <c r="E15" s="128"/>
      <c r="F15" s="7"/>
    </row>
    <row r="16" spans="1:6" ht="3" customHeight="1">
      <c r="A16" s="73"/>
      <c r="B16" s="74"/>
      <c r="C16" s="74"/>
      <c r="D16" s="75"/>
      <c r="E16" s="129"/>
      <c r="F16" s="75"/>
    </row>
    <row r="17" spans="1:6" ht="9.75" customHeight="1" thickBot="1">
      <c r="A17" s="115">
        <v>1</v>
      </c>
      <c r="B17" s="12">
        <v>2</v>
      </c>
      <c r="C17" s="12">
        <v>3</v>
      </c>
      <c r="D17" s="6" t="s">
        <v>2</v>
      </c>
      <c r="E17" s="130" t="s">
        <v>3</v>
      </c>
      <c r="F17" s="6" t="s">
        <v>9</v>
      </c>
    </row>
    <row r="18" spans="1:6" ht="15.75" customHeight="1">
      <c r="A18" s="112" t="s">
        <v>51</v>
      </c>
      <c r="B18" s="38" t="s">
        <v>16</v>
      </c>
      <c r="C18" s="41" t="s">
        <v>26</v>
      </c>
      <c r="D18" s="54">
        <f>SUM(D19:D40)</f>
        <v>35901454.76</v>
      </c>
      <c r="E18" s="131">
        <f>SUM(E19:E40)</f>
        <v>17440501.27</v>
      </c>
      <c r="F18" s="56">
        <f aca="true" t="shared" si="0" ref="F18:F29">D18-E18</f>
        <v>18460953.49</v>
      </c>
    </row>
    <row r="19" spans="1:6" ht="15.75" customHeight="1">
      <c r="A19" s="116" t="s">
        <v>8</v>
      </c>
      <c r="B19" s="39"/>
      <c r="C19" s="94"/>
      <c r="D19" s="95"/>
      <c r="E19" s="132"/>
      <c r="F19" s="57">
        <f t="shared" si="0"/>
        <v>0</v>
      </c>
    </row>
    <row r="20" spans="1:6" ht="56.25" customHeight="1" hidden="1">
      <c r="A20" s="139" t="s">
        <v>62</v>
      </c>
      <c r="B20" s="35"/>
      <c r="C20" s="98" t="s">
        <v>74</v>
      </c>
      <c r="D20" s="90"/>
      <c r="E20" s="133"/>
      <c r="F20" s="92">
        <f t="shared" si="0"/>
        <v>0</v>
      </c>
    </row>
    <row r="21" spans="1:6" ht="48" customHeight="1">
      <c r="A21" s="140" t="s">
        <v>162</v>
      </c>
      <c r="B21" s="35"/>
      <c r="C21" s="98" t="s">
        <v>75</v>
      </c>
      <c r="D21" s="89">
        <v>1411700</v>
      </c>
      <c r="E21" s="145">
        <v>548975.6</v>
      </c>
      <c r="F21" s="107">
        <f t="shared" si="0"/>
        <v>862724.4</v>
      </c>
    </row>
    <row r="22" spans="1:6" ht="63.75" customHeight="1">
      <c r="A22" s="140" t="s">
        <v>221</v>
      </c>
      <c r="B22" s="35"/>
      <c r="C22" s="99" t="s">
        <v>222</v>
      </c>
      <c r="D22" s="91">
        <v>0</v>
      </c>
      <c r="E22" s="146">
        <v>-6703.9</v>
      </c>
      <c r="F22" s="92">
        <f>D22-E22</f>
        <v>6703.9</v>
      </c>
    </row>
    <row r="23" spans="1:6" ht="42.75" customHeight="1">
      <c r="A23" s="139" t="s">
        <v>63</v>
      </c>
      <c r="B23" s="35"/>
      <c r="C23" s="99" t="s">
        <v>76</v>
      </c>
      <c r="D23" s="91">
        <v>0</v>
      </c>
      <c r="E23" s="146">
        <v>826.6</v>
      </c>
      <c r="F23" s="92">
        <f t="shared" si="0"/>
        <v>-826.6</v>
      </c>
    </row>
    <row r="24" spans="1:6" ht="24.75" customHeight="1">
      <c r="A24" s="139" t="s">
        <v>211</v>
      </c>
      <c r="B24" s="35"/>
      <c r="C24" s="99" t="s">
        <v>212</v>
      </c>
      <c r="D24" s="91">
        <v>0</v>
      </c>
      <c r="E24" s="146">
        <v>1994.83</v>
      </c>
      <c r="F24" s="92">
        <f>D24-E24</f>
        <v>-1994.83</v>
      </c>
    </row>
    <row r="25" spans="1:6" ht="31.5" customHeight="1">
      <c r="A25" s="139" t="s">
        <v>198</v>
      </c>
      <c r="B25" s="35"/>
      <c r="C25" s="97" t="s">
        <v>77</v>
      </c>
      <c r="D25" s="89">
        <v>64500</v>
      </c>
      <c r="E25" s="147">
        <v>7430.56</v>
      </c>
      <c r="F25" s="92">
        <f t="shared" si="0"/>
        <v>57069.44</v>
      </c>
    </row>
    <row r="26" spans="1:6" ht="31.5" customHeight="1">
      <c r="A26" s="139" t="s">
        <v>199</v>
      </c>
      <c r="B26" s="35"/>
      <c r="C26" s="97" t="s">
        <v>187</v>
      </c>
      <c r="D26" s="89">
        <v>29672</v>
      </c>
      <c r="E26" s="147">
        <v>10523</v>
      </c>
      <c r="F26" s="92">
        <f t="shared" si="0"/>
        <v>19149</v>
      </c>
    </row>
    <row r="27" spans="1:6" ht="31.5" customHeight="1">
      <c r="A27" s="139" t="s">
        <v>200</v>
      </c>
      <c r="B27" s="35"/>
      <c r="C27" s="97" t="s">
        <v>188</v>
      </c>
      <c r="D27" s="89">
        <v>5228</v>
      </c>
      <c r="E27" s="145">
        <v>4557.7</v>
      </c>
      <c r="F27" s="92">
        <f t="shared" si="0"/>
        <v>670.3000000000002</v>
      </c>
    </row>
    <row r="28" spans="1:6" ht="46.5" customHeight="1" hidden="1">
      <c r="A28" s="140" t="s">
        <v>201</v>
      </c>
      <c r="B28" s="35"/>
      <c r="C28" s="97" t="s">
        <v>78</v>
      </c>
      <c r="D28" s="89"/>
      <c r="E28" s="147">
        <v>0</v>
      </c>
      <c r="F28" s="92">
        <f t="shared" si="0"/>
        <v>0</v>
      </c>
    </row>
    <row r="29" spans="1:6" ht="30.75" customHeight="1" hidden="1">
      <c r="A29" s="139" t="s">
        <v>202</v>
      </c>
      <c r="B29" s="35"/>
      <c r="C29" s="97" t="s">
        <v>79</v>
      </c>
      <c r="D29" s="89"/>
      <c r="E29" s="148">
        <v>0</v>
      </c>
      <c r="F29" s="107">
        <f t="shared" si="0"/>
        <v>0</v>
      </c>
    </row>
    <row r="30" spans="1:6" ht="51" customHeight="1">
      <c r="A30" s="117" t="s">
        <v>61</v>
      </c>
      <c r="B30" s="46"/>
      <c r="C30" s="96" t="s">
        <v>64</v>
      </c>
      <c r="D30" s="91">
        <v>21000</v>
      </c>
      <c r="E30" s="149">
        <v>4550</v>
      </c>
      <c r="F30" s="92">
        <f aca="true" t="shared" si="1" ref="F30:F40">D30-E30</f>
        <v>16450</v>
      </c>
    </row>
    <row r="31" spans="1:6" ht="16.5" customHeight="1">
      <c r="A31" s="118" t="s">
        <v>189</v>
      </c>
      <c r="B31" s="39"/>
      <c r="C31" s="97" t="s">
        <v>65</v>
      </c>
      <c r="D31" s="106">
        <v>15000</v>
      </c>
      <c r="E31" s="147">
        <v>18357.07</v>
      </c>
      <c r="F31" s="92">
        <f t="shared" si="1"/>
        <v>-3357.0699999999997</v>
      </c>
    </row>
    <row r="32" spans="1:6" ht="22.5" customHeight="1">
      <c r="A32" s="118" t="s">
        <v>190</v>
      </c>
      <c r="B32" s="39"/>
      <c r="C32" s="97" t="s">
        <v>66</v>
      </c>
      <c r="D32" s="106">
        <v>0</v>
      </c>
      <c r="E32" s="147">
        <v>0</v>
      </c>
      <c r="F32" s="92">
        <f t="shared" si="1"/>
        <v>0</v>
      </c>
    </row>
    <row r="33" spans="1:6" ht="21.75" customHeight="1">
      <c r="A33" s="139" t="s">
        <v>191</v>
      </c>
      <c r="B33" s="35"/>
      <c r="C33" s="97" t="s">
        <v>67</v>
      </c>
      <c r="D33" s="89">
        <v>6497400</v>
      </c>
      <c r="E33" s="145">
        <v>3248700</v>
      </c>
      <c r="F33" s="92">
        <f t="shared" si="1"/>
        <v>3248700</v>
      </c>
    </row>
    <row r="34" spans="1:6" ht="28.5" customHeight="1">
      <c r="A34" s="139" t="s">
        <v>192</v>
      </c>
      <c r="B34" s="35"/>
      <c r="C34" s="97" t="s">
        <v>68</v>
      </c>
      <c r="D34" s="89">
        <v>16942800</v>
      </c>
      <c r="E34" s="145">
        <v>8060950</v>
      </c>
      <c r="F34" s="92">
        <f t="shared" si="1"/>
        <v>8881850</v>
      </c>
    </row>
    <row r="35" spans="1:6" ht="27.75" customHeight="1">
      <c r="A35" s="139" t="s">
        <v>193</v>
      </c>
      <c r="B35" s="35"/>
      <c r="C35" s="97" t="s">
        <v>69</v>
      </c>
      <c r="D35" s="89">
        <v>18629</v>
      </c>
      <c r="E35" s="147">
        <v>9315</v>
      </c>
      <c r="F35" s="92">
        <f t="shared" si="1"/>
        <v>9314</v>
      </c>
    </row>
    <row r="36" spans="1:6" ht="34.5" customHeight="1">
      <c r="A36" s="139" t="s">
        <v>194</v>
      </c>
      <c r="B36" s="35"/>
      <c r="C36" s="98" t="s">
        <v>70</v>
      </c>
      <c r="D36" s="89">
        <f>140400+4513</f>
        <v>144913</v>
      </c>
      <c r="E36" s="147">
        <v>140400</v>
      </c>
      <c r="F36" s="92">
        <f t="shared" si="1"/>
        <v>4513</v>
      </c>
    </row>
    <row r="37" spans="1:6" ht="45" customHeight="1">
      <c r="A37" s="139" t="s">
        <v>195</v>
      </c>
      <c r="B37" s="35"/>
      <c r="C37" s="98" t="s">
        <v>71</v>
      </c>
      <c r="D37" s="89">
        <v>649900</v>
      </c>
      <c r="E37" s="147">
        <v>324950</v>
      </c>
      <c r="F37" s="92">
        <f t="shared" si="1"/>
        <v>324950</v>
      </c>
    </row>
    <row r="38" spans="1:6" ht="25.5" customHeight="1">
      <c r="A38" s="139" t="s">
        <v>196</v>
      </c>
      <c r="B38" s="35"/>
      <c r="C38" s="98" t="s">
        <v>72</v>
      </c>
      <c r="D38" s="90">
        <v>10106008.47</v>
      </c>
      <c r="E38" s="147">
        <v>5070970.52</v>
      </c>
      <c r="F38" s="107">
        <f t="shared" si="1"/>
        <v>5035037.950000001</v>
      </c>
    </row>
    <row r="39" spans="1:6" ht="25.5" customHeight="1" hidden="1">
      <c r="A39" s="139" t="s">
        <v>183</v>
      </c>
      <c r="B39" s="35"/>
      <c r="C39" s="98" t="s">
        <v>182</v>
      </c>
      <c r="D39" s="90"/>
      <c r="E39" s="106"/>
      <c r="F39" s="107">
        <f t="shared" si="1"/>
        <v>0</v>
      </c>
    </row>
    <row r="40" spans="1:6" ht="42.75" customHeight="1" thickBot="1">
      <c r="A40" s="141" t="s">
        <v>197</v>
      </c>
      <c r="B40" s="40"/>
      <c r="C40" s="142" t="s">
        <v>73</v>
      </c>
      <c r="D40" s="143">
        <v>-5295.71</v>
      </c>
      <c r="E40" s="144">
        <v>-5295.71</v>
      </c>
      <c r="F40" s="93">
        <f t="shared" si="1"/>
        <v>0</v>
      </c>
    </row>
  </sheetData>
  <sheetProtection/>
  <mergeCells count="5">
    <mergeCell ref="B8:D8"/>
    <mergeCell ref="A3:D3"/>
    <mergeCell ref="A2:E2"/>
    <mergeCell ref="B7:D7"/>
    <mergeCell ref="A5:D5"/>
  </mergeCells>
  <printOptions horizontalCentered="1"/>
  <pageMargins left="0.3937007874015748" right="0.3937007874015748" top="0.984251968503937" bottom="0.3937007874015748" header="0" footer="0"/>
  <pageSetup fitToHeight="2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5"/>
  <sheetViews>
    <sheetView showGridLines="0" workbookViewId="0" topLeftCell="A16">
      <selection activeCell="E105" sqref="E105"/>
    </sheetView>
  </sheetViews>
  <sheetFormatPr defaultColWidth="9.00390625" defaultRowHeight="12.75"/>
  <cols>
    <col min="1" max="1" width="44.25390625" style="0" customWidth="1"/>
    <col min="2" max="2" width="5.375" style="0" customWidth="1"/>
    <col min="3" max="3" width="21.75390625" style="0" customWidth="1"/>
    <col min="4" max="4" width="15.75390625" style="0" customWidth="1"/>
    <col min="5" max="5" width="16.375" style="110" customWidth="1"/>
    <col min="6" max="6" width="14.75390625" style="0" customWidth="1"/>
  </cols>
  <sheetData>
    <row r="2" spans="2:6" ht="15">
      <c r="B2" s="30"/>
      <c r="C2" s="30" t="s">
        <v>58</v>
      </c>
      <c r="F2" s="68" t="s">
        <v>52</v>
      </c>
    </row>
    <row r="3" spans="1:6" ht="12.75">
      <c r="A3" s="29"/>
      <c r="B3" s="29"/>
      <c r="C3" s="16"/>
      <c r="D3" s="17"/>
      <c r="E3" s="134"/>
      <c r="F3" s="18"/>
    </row>
    <row r="4" spans="1:6" ht="12.75" hidden="1">
      <c r="A4" s="8"/>
      <c r="B4" s="81"/>
      <c r="C4" s="9"/>
      <c r="D4" s="7"/>
      <c r="E4" s="135"/>
      <c r="F4" s="19"/>
    </row>
    <row r="5" spans="1:6" ht="12.75">
      <c r="A5" s="26"/>
      <c r="B5" s="9" t="s">
        <v>12</v>
      </c>
      <c r="C5" s="26" t="s">
        <v>37</v>
      </c>
      <c r="D5" s="7" t="s">
        <v>38</v>
      </c>
      <c r="E5" s="128" t="s">
        <v>28</v>
      </c>
      <c r="F5" s="7" t="s">
        <v>4</v>
      </c>
    </row>
    <row r="6" spans="1:6" ht="11.25" customHeight="1">
      <c r="A6" s="26" t="s">
        <v>7</v>
      </c>
      <c r="B6" s="9" t="s">
        <v>13</v>
      </c>
      <c r="C6" s="26" t="s">
        <v>34</v>
      </c>
      <c r="D6" s="7" t="s">
        <v>50</v>
      </c>
      <c r="E6" s="128"/>
      <c r="F6" s="7" t="s">
        <v>5</v>
      </c>
    </row>
    <row r="7" spans="1:6" ht="11.25" customHeight="1">
      <c r="A7" s="114"/>
      <c r="B7" s="9" t="s">
        <v>14</v>
      </c>
      <c r="C7" s="9" t="s">
        <v>35</v>
      </c>
      <c r="D7" s="7" t="s">
        <v>5</v>
      </c>
      <c r="E7" s="128"/>
      <c r="F7" s="7"/>
    </row>
    <row r="8" spans="1:6" ht="12.75" hidden="1">
      <c r="A8" s="72"/>
      <c r="B8" s="9"/>
      <c r="C8" s="9"/>
      <c r="D8" s="7"/>
      <c r="E8" s="128"/>
      <c r="F8" s="19"/>
    </row>
    <row r="9" spans="1:6" ht="12.75" hidden="1">
      <c r="A9" s="72"/>
      <c r="B9" s="9"/>
      <c r="C9" s="9"/>
      <c r="D9" s="7"/>
      <c r="E9" s="128"/>
      <c r="F9" s="19"/>
    </row>
    <row r="10" spans="1:6" ht="13.5" thickBot="1">
      <c r="A10" s="115">
        <v>1</v>
      </c>
      <c r="B10" s="12">
        <v>2</v>
      </c>
      <c r="C10" s="12">
        <v>3</v>
      </c>
      <c r="D10" s="6" t="s">
        <v>2</v>
      </c>
      <c r="E10" s="130" t="s">
        <v>3</v>
      </c>
      <c r="F10" s="6" t="s">
        <v>9</v>
      </c>
    </row>
    <row r="11" spans="1:6" ht="15.75" customHeight="1">
      <c r="A11" s="112" t="s">
        <v>59</v>
      </c>
      <c r="B11" s="38" t="s">
        <v>17</v>
      </c>
      <c r="C11" s="41" t="s">
        <v>26</v>
      </c>
      <c r="D11" s="55">
        <f>SUM(D12:D104)</f>
        <v>38461904.43</v>
      </c>
      <c r="E11" s="131">
        <f>SUM(E12:E104)</f>
        <v>18166970.96</v>
      </c>
      <c r="F11" s="56">
        <f aca="true" t="shared" si="0" ref="F11:F24">D11-E11</f>
        <v>20294933.47</v>
      </c>
    </row>
    <row r="12" spans="1:6" ht="15.75" customHeight="1">
      <c r="A12" s="113" t="s">
        <v>8</v>
      </c>
      <c r="B12" s="39"/>
      <c r="C12" s="58"/>
      <c r="D12" s="54"/>
      <c r="E12" s="131"/>
      <c r="F12" s="57"/>
    </row>
    <row r="13" spans="1:6" ht="15" customHeight="1">
      <c r="A13" s="102" t="s">
        <v>83</v>
      </c>
      <c r="B13" s="39"/>
      <c r="C13" s="103" t="s">
        <v>98</v>
      </c>
      <c r="D13" s="100">
        <v>1088622</v>
      </c>
      <c r="E13" s="136">
        <v>542008.08</v>
      </c>
      <c r="F13" s="57">
        <f t="shared" si="0"/>
        <v>546613.92</v>
      </c>
    </row>
    <row r="14" spans="1:6" ht="15" customHeight="1">
      <c r="A14" s="102" t="s">
        <v>84</v>
      </c>
      <c r="B14" s="39"/>
      <c r="C14" s="103" t="s">
        <v>99</v>
      </c>
      <c r="D14" s="100">
        <v>320000</v>
      </c>
      <c r="E14" s="137">
        <v>254707.75</v>
      </c>
      <c r="F14" s="57">
        <f t="shared" si="0"/>
        <v>65292.25</v>
      </c>
    </row>
    <row r="15" spans="1:6" ht="15" customHeight="1">
      <c r="A15" s="102" t="s">
        <v>83</v>
      </c>
      <c r="B15" s="39"/>
      <c r="C15" s="103" t="s">
        <v>100</v>
      </c>
      <c r="D15" s="100">
        <v>5016739</v>
      </c>
      <c r="E15" s="136">
        <v>2274262.94</v>
      </c>
      <c r="F15" s="57">
        <f t="shared" si="0"/>
        <v>2742476.06</v>
      </c>
    </row>
    <row r="16" spans="1:6" ht="15" customHeight="1">
      <c r="A16" s="102" t="s">
        <v>84</v>
      </c>
      <c r="B16" s="39"/>
      <c r="C16" s="103" t="s">
        <v>101</v>
      </c>
      <c r="D16" s="100">
        <v>1410000</v>
      </c>
      <c r="E16" s="137">
        <v>652207.2</v>
      </c>
      <c r="F16" s="57">
        <f t="shared" si="0"/>
        <v>757792.8</v>
      </c>
    </row>
    <row r="17" spans="1:6" ht="15" customHeight="1">
      <c r="A17" s="102" t="s">
        <v>85</v>
      </c>
      <c r="B17" s="39"/>
      <c r="C17" s="103" t="s">
        <v>102</v>
      </c>
      <c r="D17" s="100">
        <v>3358</v>
      </c>
      <c r="E17" s="137">
        <v>1000</v>
      </c>
      <c r="F17" s="57">
        <f t="shared" si="0"/>
        <v>2358</v>
      </c>
    </row>
    <row r="18" spans="1:6" ht="15" customHeight="1">
      <c r="A18" s="102" t="s">
        <v>86</v>
      </c>
      <c r="B18" s="39"/>
      <c r="C18" s="103" t="s">
        <v>103</v>
      </c>
      <c r="D18" s="100">
        <v>1142</v>
      </c>
      <c r="E18" s="137">
        <v>1142</v>
      </c>
      <c r="F18" s="57">
        <f t="shared" si="0"/>
        <v>0</v>
      </c>
    </row>
    <row r="19" spans="1:6" ht="15" customHeight="1">
      <c r="A19" s="102" t="s">
        <v>87</v>
      </c>
      <c r="B19" s="39"/>
      <c r="C19" s="103" t="s">
        <v>104</v>
      </c>
      <c r="D19" s="100">
        <v>3000</v>
      </c>
      <c r="E19" s="137">
        <v>1600</v>
      </c>
      <c r="F19" s="57">
        <f t="shared" si="0"/>
        <v>1400</v>
      </c>
    </row>
    <row r="20" spans="1:6" ht="12.75">
      <c r="A20" s="102" t="s">
        <v>88</v>
      </c>
      <c r="B20" s="39"/>
      <c r="C20" s="103" t="s">
        <v>105</v>
      </c>
      <c r="D20" s="100">
        <v>100000</v>
      </c>
      <c r="E20" s="137">
        <v>0</v>
      </c>
      <c r="F20" s="57">
        <f t="shared" si="0"/>
        <v>100000</v>
      </c>
    </row>
    <row r="21" spans="1:6" ht="15" customHeight="1">
      <c r="A21" s="102" t="s">
        <v>88</v>
      </c>
      <c r="B21" s="39"/>
      <c r="C21" s="103" t="s">
        <v>218</v>
      </c>
      <c r="D21" s="100">
        <v>500</v>
      </c>
      <c r="E21" s="137">
        <v>126</v>
      </c>
      <c r="F21" s="57">
        <f>D21-E21</f>
        <v>374</v>
      </c>
    </row>
    <row r="22" spans="1:6" ht="15" customHeight="1">
      <c r="A22" s="102" t="s">
        <v>88</v>
      </c>
      <c r="B22" s="39"/>
      <c r="C22" s="103" t="s">
        <v>205</v>
      </c>
      <c r="D22" s="100">
        <v>15000</v>
      </c>
      <c r="E22" s="137">
        <v>15000</v>
      </c>
      <c r="F22" s="57">
        <f>D22-E22</f>
        <v>0</v>
      </c>
    </row>
    <row r="23" spans="1:6" ht="15" customHeight="1">
      <c r="A23" s="102" t="s">
        <v>85</v>
      </c>
      <c r="B23" s="39"/>
      <c r="C23" s="103" t="s">
        <v>106</v>
      </c>
      <c r="D23" s="100">
        <v>410000</v>
      </c>
      <c r="E23" s="136">
        <v>366571</v>
      </c>
      <c r="F23" s="57">
        <f t="shared" si="0"/>
        <v>43429</v>
      </c>
    </row>
    <row r="24" spans="1:6" ht="15" customHeight="1">
      <c r="A24" s="102" t="s">
        <v>84</v>
      </c>
      <c r="B24" s="39"/>
      <c r="C24" s="103" t="s">
        <v>107</v>
      </c>
      <c r="D24" s="100">
        <v>66440</v>
      </c>
      <c r="E24" s="137">
        <v>57380</v>
      </c>
      <c r="F24" s="57">
        <f t="shared" si="0"/>
        <v>9060</v>
      </c>
    </row>
    <row r="25" spans="1:6" ht="15" customHeight="1" hidden="1">
      <c r="A25" s="102" t="s">
        <v>88</v>
      </c>
      <c r="B25" s="39"/>
      <c r="C25" s="103" t="s">
        <v>178</v>
      </c>
      <c r="D25" s="100"/>
      <c r="E25" s="137"/>
      <c r="F25" s="57">
        <f aca="true" t="shared" si="1" ref="F25:F57">D25-E25</f>
        <v>0</v>
      </c>
    </row>
    <row r="26" spans="1:6" ht="15" customHeight="1">
      <c r="A26" s="102" t="s">
        <v>92</v>
      </c>
      <c r="B26" s="39"/>
      <c r="C26" s="103" t="s">
        <v>108</v>
      </c>
      <c r="D26" s="100">
        <v>3500</v>
      </c>
      <c r="E26" s="137">
        <v>3000</v>
      </c>
      <c r="F26" s="57">
        <f t="shared" si="1"/>
        <v>500</v>
      </c>
    </row>
    <row r="27" spans="1:6" ht="15" customHeight="1">
      <c r="A27" s="102" t="s">
        <v>87</v>
      </c>
      <c r="B27" s="39"/>
      <c r="C27" s="103" t="s">
        <v>109</v>
      </c>
      <c r="D27" s="100">
        <v>60000</v>
      </c>
      <c r="E27" s="137">
        <v>15000</v>
      </c>
      <c r="F27" s="57">
        <f t="shared" si="1"/>
        <v>45000</v>
      </c>
    </row>
    <row r="28" spans="1:6" ht="15" customHeight="1">
      <c r="A28" s="102" t="s">
        <v>88</v>
      </c>
      <c r="B28" s="39"/>
      <c r="C28" s="103" t="s">
        <v>110</v>
      </c>
      <c r="D28" s="100">
        <v>65000</v>
      </c>
      <c r="E28" s="137">
        <v>31844</v>
      </c>
      <c r="F28" s="57">
        <f t="shared" si="1"/>
        <v>33156</v>
      </c>
    </row>
    <row r="29" spans="1:6" ht="15" customHeight="1">
      <c r="A29" s="102" t="s">
        <v>89</v>
      </c>
      <c r="B29" s="39"/>
      <c r="C29" s="103" t="s">
        <v>111</v>
      </c>
      <c r="D29" s="100">
        <v>15000</v>
      </c>
      <c r="E29" s="137">
        <v>0</v>
      </c>
      <c r="F29" s="57">
        <f t="shared" si="1"/>
        <v>15000</v>
      </c>
    </row>
    <row r="30" spans="1:6" ht="15" customHeight="1">
      <c r="A30" s="102" t="s">
        <v>88</v>
      </c>
      <c r="B30" s="39"/>
      <c r="C30" s="103" t="s">
        <v>213</v>
      </c>
      <c r="D30" s="100">
        <v>7700</v>
      </c>
      <c r="E30" s="137">
        <v>0</v>
      </c>
      <c r="F30" s="57">
        <f t="shared" si="1"/>
        <v>7700</v>
      </c>
    </row>
    <row r="31" spans="1:6" ht="15" customHeight="1">
      <c r="A31" s="102" t="s">
        <v>88</v>
      </c>
      <c r="B31" s="39"/>
      <c r="C31" s="103" t="s">
        <v>206</v>
      </c>
      <c r="D31" s="100">
        <v>30000</v>
      </c>
      <c r="E31" s="137">
        <v>14938.97</v>
      </c>
      <c r="F31" s="57">
        <f t="shared" si="1"/>
        <v>15061.03</v>
      </c>
    </row>
    <row r="32" spans="1:6" ht="15" customHeight="1">
      <c r="A32" s="102" t="s">
        <v>83</v>
      </c>
      <c r="B32" s="39"/>
      <c r="C32" s="103" t="s">
        <v>112</v>
      </c>
      <c r="D32" s="100">
        <v>3291203</v>
      </c>
      <c r="E32" s="137">
        <v>1643097.44</v>
      </c>
      <c r="F32" s="57">
        <f t="shared" si="1"/>
        <v>1648105.56</v>
      </c>
    </row>
    <row r="33" spans="1:6" ht="15" customHeight="1">
      <c r="A33" s="102" t="s">
        <v>84</v>
      </c>
      <c r="B33" s="39"/>
      <c r="C33" s="103" t="s">
        <v>113</v>
      </c>
      <c r="D33" s="100">
        <v>993110</v>
      </c>
      <c r="E33" s="137">
        <v>659388.8</v>
      </c>
      <c r="F33" s="57">
        <f t="shared" si="1"/>
        <v>333721.19999999995</v>
      </c>
    </row>
    <row r="34" spans="1:7" ht="15" customHeight="1">
      <c r="A34" s="102" t="s">
        <v>85</v>
      </c>
      <c r="B34" s="39"/>
      <c r="C34" s="103" t="s">
        <v>114</v>
      </c>
      <c r="D34" s="101">
        <v>361500</v>
      </c>
      <c r="E34" s="137">
        <v>155150</v>
      </c>
      <c r="F34" s="109">
        <f t="shared" si="1"/>
        <v>206350</v>
      </c>
      <c r="G34" s="110"/>
    </row>
    <row r="35" spans="1:7" ht="15" customHeight="1">
      <c r="A35" s="102" t="s">
        <v>84</v>
      </c>
      <c r="B35" s="39"/>
      <c r="C35" s="103" t="s">
        <v>115</v>
      </c>
      <c r="D35" s="101">
        <v>54360</v>
      </c>
      <c r="E35" s="137">
        <v>36240</v>
      </c>
      <c r="F35" s="109">
        <f t="shared" si="1"/>
        <v>18120</v>
      </c>
      <c r="G35" s="110"/>
    </row>
    <row r="36" spans="1:7" ht="15" customHeight="1" hidden="1">
      <c r="A36" s="102" t="s">
        <v>87</v>
      </c>
      <c r="B36" s="39"/>
      <c r="C36" s="103" t="s">
        <v>164</v>
      </c>
      <c r="D36" s="101"/>
      <c r="E36" s="137"/>
      <c r="F36" s="109">
        <f t="shared" si="1"/>
        <v>0</v>
      </c>
      <c r="G36" s="110"/>
    </row>
    <row r="37" spans="1:7" ht="15" customHeight="1" hidden="1">
      <c r="A37" s="102" t="s">
        <v>88</v>
      </c>
      <c r="B37" s="39"/>
      <c r="C37" s="103" t="s">
        <v>179</v>
      </c>
      <c r="D37" s="101"/>
      <c r="E37" s="137"/>
      <c r="F37" s="109">
        <f t="shared" si="1"/>
        <v>0</v>
      </c>
      <c r="G37" s="110"/>
    </row>
    <row r="38" spans="1:6" ht="15" customHeight="1">
      <c r="A38" s="102" t="s">
        <v>93</v>
      </c>
      <c r="B38" s="39"/>
      <c r="C38" s="103" t="s">
        <v>116</v>
      </c>
      <c r="D38" s="100">
        <v>404896.24</v>
      </c>
      <c r="E38" s="137">
        <v>208910.04</v>
      </c>
      <c r="F38" s="57">
        <f t="shared" si="1"/>
        <v>195986.19999999998</v>
      </c>
    </row>
    <row r="39" spans="1:6" ht="15" customHeight="1">
      <c r="A39" s="102" t="s">
        <v>90</v>
      </c>
      <c r="B39" s="39"/>
      <c r="C39" s="103" t="s">
        <v>117</v>
      </c>
      <c r="D39" s="100">
        <v>110152</v>
      </c>
      <c r="E39" s="137">
        <v>47394.87</v>
      </c>
      <c r="F39" s="57">
        <f t="shared" si="1"/>
        <v>62757.13</v>
      </c>
    </row>
    <row r="40" spans="1:6" ht="15" customHeight="1">
      <c r="A40" s="102" t="s">
        <v>87</v>
      </c>
      <c r="B40" s="39"/>
      <c r="C40" s="103" t="s">
        <v>118</v>
      </c>
      <c r="D40" s="100">
        <v>85000</v>
      </c>
      <c r="E40" s="137">
        <v>25774.15</v>
      </c>
      <c r="F40" s="57">
        <f t="shared" si="1"/>
        <v>59225.85</v>
      </c>
    </row>
    <row r="41" spans="1:6" ht="15" customHeight="1">
      <c r="A41" s="102" t="s">
        <v>88</v>
      </c>
      <c r="B41" s="39"/>
      <c r="C41" s="103" t="s">
        <v>119</v>
      </c>
      <c r="D41" s="100">
        <v>18000</v>
      </c>
      <c r="E41" s="137">
        <v>0</v>
      </c>
      <c r="F41" s="57">
        <f t="shared" si="1"/>
        <v>18000</v>
      </c>
    </row>
    <row r="42" spans="1:6" ht="15" customHeight="1" hidden="1">
      <c r="A42" s="102" t="s">
        <v>91</v>
      </c>
      <c r="B42" s="39"/>
      <c r="C42" s="103" t="s">
        <v>161</v>
      </c>
      <c r="D42" s="100"/>
      <c r="E42" s="137"/>
      <c r="F42" s="57">
        <f t="shared" si="1"/>
        <v>0</v>
      </c>
    </row>
    <row r="43" spans="1:6" ht="15" customHeight="1">
      <c r="A43" s="102" t="s">
        <v>89</v>
      </c>
      <c r="B43" s="39"/>
      <c r="C43" s="103" t="s">
        <v>120</v>
      </c>
      <c r="D43" s="100">
        <v>445759</v>
      </c>
      <c r="E43" s="137">
        <v>136107.15</v>
      </c>
      <c r="F43" s="57">
        <f t="shared" si="1"/>
        <v>309651.85</v>
      </c>
    </row>
    <row r="44" spans="1:6" ht="15" customHeight="1">
      <c r="A44" s="102" t="s">
        <v>88</v>
      </c>
      <c r="B44" s="39"/>
      <c r="C44" s="103" t="s">
        <v>219</v>
      </c>
      <c r="D44" s="100">
        <v>1300</v>
      </c>
      <c r="E44" s="137">
        <v>330</v>
      </c>
      <c r="F44" s="57">
        <f>D44-E44</f>
        <v>970</v>
      </c>
    </row>
    <row r="45" spans="1:6" ht="15" customHeight="1">
      <c r="A45" s="102" t="s">
        <v>88</v>
      </c>
      <c r="B45" s="39"/>
      <c r="C45" s="103" t="s">
        <v>214</v>
      </c>
      <c r="D45" s="100">
        <v>25700</v>
      </c>
      <c r="E45" s="137">
        <v>545</v>
      </c>
      <c r="F45" s="57">
        <f t="shared" si="1"/>
        <v>25155</v>
      </c>
    </row>
    <row r="46" spans="1:6" ht="15" customHeight="1">
      <c r="A46" s="102" t="s">
        <v>83</v>
      </c>
      <c r="B46" s="39"/>
      <c r="C46" s="103" t="s">
        <v>146</v>
      </c>
      <c r="D46" s="101">
        <v>119816</v>
      </c>
      <c r="E46" s="137">
        <v>63137.48</v>
      </c>
      <c r="F46" s="57">
        <f t="shared" si="1"/>
        <v>56678.52</v>
      </c>
    </row>
    <row r="47" spans="1:6" ht="15" customHeight="1">
      <c r="A47" s="102" t="s">
        <v>84</v>
      </c>
      <c r="B47" s="39"/>
      <c r="C47" s="103" t="s">
        <v>147</v>
      </c>
      <c r="D47" s="101">
        <f>20584+4513</f>
        <v>25097</v>
      </c>
      <c r="E47" s="137">
        <v>17198.73</v>
      </c>
      <c r="F47" s="57">
        <f t="shared" si="1"/>
        <v>7898.27</v>
      </c>
    </row>
    <row r="48" spans="1:6" ht="15" customHeight="1">
      <c r="A48" s="102" t="s">
        <v>86</v>
      </c>
      <c r="B48" s="39"/>
      <c r="C48" s="103" t="s">
        <v>121</v>
      </c>
      <c r="D48" s="101">
        <v>28020</v>
      </c>
      <c r="E48" s="137">
        <v>2500.83</v>
      </c>
      <c r="F48" s="57">
        <f t="shared" si="1"/>
        <v>25519.17</v>
      </c>
    </row>
    <row r="49" spans="1:6" ht="15" customHeight="1">
      <c r="A49" s="102" t="s">
        <v>83</v>
      </c>
      <c r="B49" s="39"/>
      <c r="C49" s="104" t="s">
        <v>168</v>
      </c>
      <c r="D49" s="101">
        <v>9540</v>
      </c>
      <c r="E49" s="137">
        <v>4769.9</v>
      </c>
      <c r="F49" s="57">
        <f t="shared" si="1"/>
        <v>4770.1</v>
      </c>
    </row>
    <row r="50" spans="1:6" ht="15" customHeight="1">
      <c r="A50" s="102" t="s">
        <v>84</v>
      </c>
      <c r="B50" s="39"/>
      <c r="C50" s="104" t="s">
        <v>166</v>
      </c>
      <c r="D50" s="101">
        <v>2881</v>
      </c>
      <c r="E50" s="137">
        <v>1300.61</v>
      </c>
      <c r="F50" s="57">
        <f t="shared" si="1"/>
        <v>1580.39</v>
      </c>
    </row>
    <row r="51" spans="1:6" ht="15" customHeight="1">
      <c r="A51" s="102" t="s">
        <v>89</v>
      </c>
      <c r="B51" s="39"/>
      <c r="C51" s="104" t="s">
        <v>167</v>
      </c>
      <c r="D51" s="101">
        <v>6208</v>
      </c>
      <c r="E51" s="137">
        <v>3104</v>
      </c>
      <c r="F51" s="57">
        <f t="shared" si="1"/>
        <v>3104</v>
      </c>
    </row>
    <row r="52" spans="1:6" ht="15" customHeight="1">
      <c r="A52" s="102" t="s">
        <v>87</v>
      </c>
      <c r="B52" s="39"/>
      <c r="C52" s="103" t="s">
        <v>122</v>
      </c>
      <c r="D52" s="100">
        <v>60000</v>
      </c>
      <c r="E52" s="137">
        <v>0</v>
      </c>
      <c r="F52" s="57">
        <f t="shared" si="1"/>
        <v>60000</v>
      </c>
    </row>
    <row r="53" spans="1:6" ht="15" customHeight="1" hidden="1">
      <c r="A53" s="102" t="s">
        <v>91</v>
      </c>
      <c r="B53" s="39"/>
      <c r="C53" s="103" t="s">
        <v>123</v>
      </c>
      <c r="D53" s="100"/>
      <c r="E53" s="137"/>
      <c r="F53" s="57">
        <f t="shared" si="1"/>
        <v>0</v>
      </c>
    </row>
    <row r="54" spans="1:6" ht="15" customHeight="1" hidden="1">
      <c r="A54" s="102" t="s">
        <v>91</v>
      </c>
      <c r="B54" s="39"/>
      <c r="C54" s="103" t="s">
        <v>180</v>
      </c>
      <c r="D54" s="100"/>
      <c r="E54" s="137"/>
      <c r="F54" s="57">
        <f t="shared" si="1"/>
        <v>0</v>
      </c>
    </row>
    <row r="55" spans="1:6" ht="15" customHeight="1" hidden="1">
      <c r="A55" s="102" t="s">
        <v>89</v>
      </c>
      <c r="B55" s="39"/>
      <c r="C55" s="103" t="s">
        <v>124</v>
      </c>
      <c r="D55" s="100"/>
      <c r="E55" s="137"/>
      <c r="F55" s="57">
        <f t="shared" si="1"/>
        <v>0</v>
      </c>
    </row>
    <row r="56" spans="1:6" ht="15" customHeight="1">
      <c r="A56" s="102" t="s">
        <v>87</v>
      </c>
      <c r="B56" s="39"/>
      <c r="C56" s="103" t="s">
        <v>207</v>
      </c>
      <c r="D56" s="100">
        <v>9705</v>
      </c>
      <c r="E56" s="137">
        <v>4915.8</v>
      </c>
      <c r="F56" s="57">
        <f t="shared" si="1"/>
        <v>4789.2</v>
      </c>
    </row>
    <row r="57" spans="1:6" ht="15" customHeight="1">
      <c r="A57" s="102" t="s">
        <v>87</v>
      </c>
      <c r="B57" s="39"/>
      <c r="C57" s="103" t="s">
        <v>208</v>
      </c>
      <c r="D57" s="100">
        <v>22650</v>
      </c>
      <c r="E57" s="137">
        <v>11489.4</v>
      </c>
      <c r="F57" s="57">
        <f t="shared" si="1"/>
        <v>11160.6</v>
      </c>
    </row>
    <row r="58" spans="1:6" ht="15" customHeight="1">
      <c r="A58" s="102" t="s">
        <v>90</v>
      </c>
      <c r="B58" s="39"/>
      <c r="C58" s="103" t="s">
        <v>125</v>
      </c>
      <c r="D58" s="100">
        <v>2722400</v>
      </c>
      <c r="E58" s="137">
        <v>1074372.9</v>
      </c>
      <c r="F58" s="57">
        <f aca="true" t="shared" si="2" ref="F58:F89">D58-E58</f>
        <v>1648027.1</v>
      </c>
    </row>
    <row r="59" spans="1:6" ht="15" customHeight="1">
      <c r="A59" s="102" t="s">
        <v>87</v>
      </c>
      <c r="B59" s="39"/>
      <c r="C59" s="103" t="s">
        <v>126</v>
      </c>
      <c r="D59" s="100">
        <v>10000</v>
      </c>
      <c r="E59" s="137">
        <v>0</v>
      </c>
      <c r="F59" s="57">
        <f t="shared" si="2"/>
        <v>10000</v>
      </c>
    </row>
    <row r="60" spans="1:6" ht="15" customHeight="1" hidden="1">
      <c r="A60" s="102" t="s">
        <v>90</v>
      </c>
      <c r="B60" s="39"/>
      <c r="C60" s="103" t="s">
        <v>165</v>
      </c>
      <c r="D60" s="100"/>
      <c r="E60" s="137"/>
      <c r="F60" s="57">
        <f t="shared" si="2"/>
        <v>0</v>
      </c>
    </row>
    <row r="61" spans="1:6" ht="15" customHeight="1" hidden="1">
      <c r="A61" s="102" t="s">
        <v>87</v>
      </c>
      <c r="B61" s="39"/>
      <c r="C61" s="103" t="s">
        <v>185</v>
      </c>
      <c r="D61" s="100"/>
      <c r="E61" s="137"/>
      <c r="F61" s="57">
        <f t="shared" si="2"/>
        <v>0</v>
      </c>
    </row>
    <row r="62" spans="1:6" ht="15" customHeight="1">
      <c r="A62" s="102" t="s">
        <v>92</v>
      </c>
      <c r="B62" s="39"/>
      <c r="C62" s="103" t="s">
        <v>127</v>
      </c>
      <c r="D62" s="100">
        <v>244966</v>
      </c>
      <c r="E62" s="137">
        <v>115028.31</v>
      </c>
      <c r="F62" s="57">
        <f t="shared" si="2"/>
        <v>129937.69</v>
      </c>
    </row>
    <row r="63" spans="1:6" ht="15" customHeight="1">
      <c r="A63" s="102" t="s">
        <v>87</v>
      </c>
      <c r="B63" s="39"/>
      <c r="C63" s="103" t="s">
        <v>128</v>
      </c>
      <c r="D63" s="100">
        <v>240000</v>
      </c>
      <c r="E63" s="137">
        <v>104151.3</v>
      </c>
      <c r="F63" s="57">
        <f t="shared" si="2"/>
        <v>135848.7</v>
      </c>
    </row>
    <row r="64" spans="1:6" ht="15" customHeight="1" hidden="1">
      <c r="A64" s="102" t="s">
        <v>87</v>
      </c>
      <c r="B64" s="39"/>
      <c r="C64" s="103" t="s">
        <v>129</v>
      </c>
      <c r="D64" s="100"/>
      <c r="E64" s="137"/>
      <c r="F64" s="57">
        <f t="shared" si="2"/>
        <v>0</v>
      </c>
    </row>
    <row r="65" spans="1:6" ht="24" customHeight="1">
      <c r="A65" s="102" t="s">
        <v>94</v>
      </c>
      <c r="B65" s="39"/>
      <c r="C65" s="103" t="s">
        <v>130</v>
      </c>
      <c r="D65" s="100">
        <v>100000</v>
      </c>
      <c r="E65" s="137">
        <v>10214.82</v>
      </c>
      <c r="F65" s="57">
        <f t="shared" si="2"/>
        <v>89785.18</v>
      </c>
    </row>
    <row r="66" spans="1:6" ht="15" customHeight="1" hidden="1">
      <c r="A66" s="102" t="s">
        <v>91</v>
      </c>
      <c r="B66" s="39"/>
      <c r="C66" s="103" t="s">
        <v>131</v>
      </c>
      <c r="D66" s="100"/>
      <c r="E66" s="137"/>
      <c r="F66" s="57">
        <f t="shared" si="2"/>
        <v>0</v>
      </c>
    </row>
    <row r="67" spans="1:6" ht="15" customHeight="1" hidden="1">
      <c r="A67" s="102" t="s">
        <v>91</v>
      </c>
      <c r="B67" s="39"/>
      <c r="C67" s="103" t="s">
        <v>132</v>
      </c>
      <c r="D67" s="100"/>
      <c r="E67" s="137"/>
      <c r="F67" s="57">
        <f t="shared" si="2"/>
        <v>0</v>
      </c>
    </row>
    <row r="68" spans="1:6" ht="15" customHeight="1">
      <c r="A68" s="102" t="s">
        <v>93</v>
      </c>
      <c r="B68" s="39"/>
      <c r="C68" s="103" t="s">
        <v>133</v>
      </c>
      <c r="D68" s="100">
        <v>495758.72</v>
      </c>
      <c r="E68" s="137">
        <v>136002.48</v>
      </c>
      <c r="F68" s="57">
        <f t="shared" si="2"/>
        <v>359756.24</v>
      </c>
    </row>
    <row r="69" spans="1:6" ht="15" customHeight="1">
      <c r="A69" s="102" t="s">
        <v>90</v>
      </c>
      <c r="B69" s="39"/>
      <c r="C69" s="103" t="s">
        <v>134</v>
      </c>
      <c r="D69" s="100">
        <v>291500</v>
      </c>
      <c r="E69" s="137">
        <v>0</v>
      </c>
      <c r="F69" s="57">
        <f t="shared" si="2"/>
        <v>291500</v>
      </c>
    </row>
    <row r="70" spans="1:6" ht="15" customHeight="1" hidden="1">
      <c r="A70" s="102" t="s">
        <v>87</v>
      </c>
      <c r="B70" s="39"/>
      <c r="C70" s="103" t="s">
        <v>135</v>
      </c>
      <c r="D70" s="100"/>
      <c r="E70" s="137"/>
      <c r="F70" s="57">
        <f t="shared" si="2"/>
        <v>0</v>
      </c>
    </row>
    <row r="71" spans="1:6" ht="15" customHeight="1">
      <c r="A71" s="102" t="s">
        <v>91</v>
      </c>
      <c r="B71" s="39"/>
      <c r="C71" s="103" t="s">
        <v>186</v>
      </c>
      <c r="D71" s="101">
        <v>132000</v>
      </c>
      <c r="E71" s="137">
        <v>26400</v>
      </c>
      <c r="F71" s="57">
        <f t="shared" si="2"/>
        <v>105600</v>
      </c>
    </row>
    <row r="72" spans="1:6" ht="15" customHeight="1" hidden="1">
      <c r="A72" s="102" t="s">
        <v>90</v>
      </c>
      <c r="B72" s="39"/>
      <c r="C72" s="103" t="s">
        <v>136</v>
      </c>
      <c r="D72" s="100"/>
      <c r="E72" s="137"/>
      <c r="F72" s="57">
        <f t="shared" si="2"/>
        <v>0</v>
      </c>
    </row>
    <row r="73" spans="1:6" ht="15" customHeight="1" hidden="1">
      <c r="A73" s="102" t="s">
        <v>87</v>
      </c>
      <c r="B73" s="39"/>
      <c r="C73" s="103" t="s">
        <v>137</v>
      </c>
      <c r="D73" s="100"/>
      <c r="E73" s="137"/>
      <c r="F73" s="57">
        <f t="shared" si="2"/>
        <v>0</v>
      </c>
    </row>
    <row r="74" spans="1:6" ht="15" customHeight="1">
      <c r="A74" s="102" t="s">
        <v>93</v>
      </c>
      <c r="B74" s="39"/>
      <c r="C74" s="103" t="s">
        <v>138</v>
      </c>
      <c r="D74" s="100">
        <v>1200</v>
      </c>
      <c r="E74" s="137">
        <v>0</v>
      </c>
      <c r="F74" s="57">
        <f t="shared" si="2"/>
        <v>1200</v>
      </c>
    </row>
    <row r="75" spans="1:6" ht="15" customHeight="1">
      <c r="A75" s="102" t="s">
        <v>90</v>
      </c>
      <c r="B75" s="39"/>
      <c r="C75" s="103" t="s">
        <v>139</v>
      </c>
      <c r="D75" s="100">
        <v>236487</v>
      </c>
      <c r="E75" s="137">
        <v>28399</v>
      </c>
      <c r="F75" s="57">
        <f t="shared" si="2"/>
        <v>208088</v>
      </c>
    </row>
    <row r="76" spans="1:6" ht="15" customHeight="1">
      <c r="A76" s="102" t="s">
        <v>87</v>
      </c>
      <c r="B76" s="39"/>
      <c r="C76" s="103" t="s">
        <v>140</v>
      </c>
      <c r="D76" s="100">
        <v>11000</v>
      </c>
      <c r="E76" s="137">
        <v>0</v>
      </c>
      <c r="F76" s="57">
        <f t="shared" si="2"/>
        <v>11000</v>
      </c>
    </row>
    <row r="77" spans="1:6" ht="15" customHeight="1">
      <c r="A77" s="102" t="s">
        <v>86</v>
      </c>
      <c r="B77" s="39"/>
      <c r="C77" s="103" t="s">
        <v>215</v>
      </c>
      <c r="D77" s="101">
        <v>95000</v>
      </c>
      <c r="E77" s="137">
        <v>0</v>
      </c>
      <c r="F77" s="57">
        <f t="shared" si="2"/>
        <v>95000</v>
      </c>
    </row>
    <row r="78" spans="1:6" ht="15" customHeight="1">
      <c r="A78" s="102" t="s">
        <v>89</v>
      </c>
      <c r="B78" s="39"/>
      <c r="C78" s="103" t="s">
        <v>216</v>
      </c>
      <c r="D78" s="100">
        <v>5000</v>
      </c>
      <c r="E78" s="137">
        <v>5000</v>
      </c>
      <c r="F78" s="57">
        <f t="shared" si="2"/>
        <v>0</v>
      </c>
    </row>
    <row r="79" spans="1:6" ht="15" customHeight="1">
      <c r="A79" s="102" t="s">
        <v>86</v>
      </c>
      <c r="B79" s="39"/>
      <c r="C79" s="103" t="s">
        <v>141</v>
      </c>
      <c r="D79" s="100">
        <v>26000</v>
      </c>
      <c r="E79" s="137">
        <v>0</v>
      </c>
      <c r="F79" s="57">
        <f t="shared" si="2"/>
        <v>26000</v>
      </c>
    </row>
    <row r="80" spans="1:6" ht="15" customHeight="1">
      <c r="A80" s="102" t="s">
        <v>88</v>
      </c>
      <c r="B80" s="39"/>
      <c r="C80" s="104" t="s">
        <v>142</v>
      </c>
      <c r="D80" s="100">
        <v>14000</v>
      </c>
      <c r="E80" s="137">
        <v>8088.95</v>
      </c>
      <c r="F80" s="57">
        <f t="shared" si="2"/>
        <v>5911.05</v>
      </c>
    </row>
    <row r="81" spans="1:6" ht="15" customHeight="1">
      <c r="A81" s="102" t="s">
        <v>83</v>
      </c>
      <c r="B81" s="39"/>
      <c r="C81" s="103" t="s">
        <v>148</v>
      </c>
      <c r="D81" s="100">
        <v>6261129</v>
      </c>
      <c r="E81" s="136">
        <v>2949112.05</v>
      </c>
      <c r="F81" s="57">
        <f t="shared" si="2"/>
        <v>3312016.95</v>
      </c>
    </row>
    <row r="82" spans="1:6" ht="15" customHeight="1">
      <c r="A82" s="102" t="s">
        <v>84</v>
      </c>
      <c r="B82" s="39"/>
      <c r="C82" s="103" t="s">
        <v>149</v>
      </c>
      <c r="D82" s="100">
        <v>1649220</v>
      </c>
      <c r="E82" s="137">
        <v>1110623.19</v>
      </c>
      <c r="F82" s="57">
        <f t="shared" si="2"/>
        <v>538596.81</v>
      </c>
    </row>
    <row r="83" spans="1:6" ht="15" customHeight="1">
      <c r="A83" s="102" t="s">
        <v>85</v>
      </c>
      <c r="B83" s="39"/>
      <c r="C83" s="103" t="s">
        <v>150</v>
      </c>
      <c r="D83" s="100">
        <v>161768</v>
      </c>
      <c r="E83" s="137">
        <v>102715.98</v>
      </c>
      <c r="F83" s="57">
        <f t="shared" si="2"/>
        <v>59052.020000000004</v>
      </c>
    </row>
    <row r="84" spans="1:6" ht="15" customHeight="1">
      <c r="A84" s="102" t="s">
        <v>86</v>
      </c>
      <c r="B84" s="39"/>
      <c r="C84" s="103" t="s">
        <v>151</v>
      </c>
      <c r="D84" s="100">
        <v>1142</v>
      </c>
      <c r="E84" s="137">
        <v>1142</v>
      </c>
      <c r="F84" s="57">
        <f t="shared" si="2"/>
        <v>0</v>
      </c>
    </row>
    <row r="85" spans="1:6" ht="15" customHeight="1">
      <c r="A85" s="102" t="s">
        <v>87</v>
      </c>
      <c r="B85" s="39"/>
      <c r="C85" s="103" t="s">
        <v>152</v>
      </c>
      <c r="D85" s="100">
        <v>90</v>
      </c>
      <c r="E85" s="137">
        <v>90</v>
      </c>
      <c r="F85" s="57">
        <f t="shared" si="2"/>
        <v>0</v>
      </c>
    </row>
    <row r="86" spans="1:6" ht="15" customHeight="1">
      <c r="A86" s="102" t="s">
        <v>92</v>
      </c>
      <c r="B86" s="39"/>
      <c r="C86" s="103" t="s">
        <v>153</v>
      </c>
      <c r="D86" s="100">
        <v>47000</v>
      </c>
      <c r="E86" s="137">
        <v>23089.58</v>
      </c>
      <c r="F86" s="57">
        <f t="shared" si="2"/>
        <v>23910.42</v>
      </c>
    </row>
    <row r="87" spans="1:6" ht="15" customHeight="1" hidden="1">
      <c r="A87" s="102" t="s">
        <v>86</v>
      </c>
      <c r="B87" s="39"/>
      <c r="C87" s="103" t="s">
        <v>154</v>
      </c>
      <c r="D87" s="100"/>
      <c r="E87" s="137"/>
      <c r="F87" s="57">
        <f t="shared" si="2"/>
        <v>0</v>
      </c>
    </row>
    <row r="88" spans="1:6" ht="15" customHeight="1">
      <c r="A88" s="102" t="s">
        <v>93</v>
      </c>
      <c r="B88" s="39"/>
      <c r="C88" s="103" t="s">
        <v>155</v>
      </c>
      <c r="D88" s="100">
        <v>1646597</v>
      </c>
      <c r="E88" s="137">
        <v>689772.79</v>
      </c>
      <c r="F88" s="57">
        <f t="shared" si="2"/>
        <v>956824.21</v>
      </c>
    </row>
    <row r="89" spans="1:6" ht="15" customHeight="1">
      <c r="A89" s="102" t="s">
        <v>90</v>
      </c>
      <c r="B89" s="39"/>
      <c r="C89" s="103" t="s">
        <v>156</v>
      </c>
      <c r="D89" s="100">
        <v>430000</v>
      </c>
      <c r="E89" s="137">
        <v>203550.27</v>
      </c>
      <c r="F89" s="57">
        <f t="shared" si="2"/>
        <v>226449.73</v>
      </c>
    </row>
    <row r="90" spans="1:6" ht="15" customHeight="1">
      <c r="A90" s="102" t="s">
        <v>87</v>
      </c>
      <c r="B90" s="39"/>
      <c r="C90" s="103" t="s">
        <v>157</v>
      </c>
      <c r="D90" s="100">
        <v>163000</v>
      </c>
      <c r="E90" s="137">
        <v>44810</v>
      </c>
      <c r="F90" s="57">
        <f aca="true" t="shared" si="3" ref="F90:F104">D90-E90</f>
        <v>118190</v>
      </c>
    </row>
    <row r="91" spans="1:6" ht="15" customHeight="1">
      <c r="A91" s="102" t="s">
        <v>88</v>
      </c>
      <c r="B91" s="39"/>
      <c r="C91" s="103" t="s">
        <v>158</v>
      </c>
      <c r="D91" s="100">
        <v>130000</v>
      </c>
      <c r="E91" s="137">
        <v>37240.35</v>
      </c>
      <c r="F91" s="57">
        <f t="shared" si="3"/>
        <v>92759.65</v>
      </c>
    </row>
    <row r="92" spans="1:6" ht="15" customHeight="1">
      <c r="A92" s="102" t="s">
        <v>91</v>
      </c>
      <c r="B92" s="39"/>
      <c r="C92" s="103" t="s">
        <v>159</v>
      </c>
      <c r="D92" s="101">
        <v>200000</v>
      </c>
      <c r="E92" s="137">
        <v>200000</v>
      </c>
      <c r="F92" s="57">
        <f t="shared" si="3"/>
        <v>0</v>
      </c>
    </row>
    <row r="93" spans="1:6" ht="15" customHeight="1">
      <c r="A93" s="102" t="s">
        <v>89</v>
      </c>
      <c r="B93" s="39"/>
      <c r="C93" s="103" t="s">
        <v>160</v>
      </c>
      <c r="D93" s="100">
        <v>305000</v>
      </c>
      <c r="E93" s="137">
        <v>112175.5</v>
      </c>
      <c r="F93" s="57">
        <f t="shared" si="3"/>
        <v>192824.5</v>
      </c>
    </row>
    <row r="94" spans="1:6" ht="15" customHeight="1">
      <c r="A94" s="102" t="s">
        <v>88</v>
      </c>
      <c r="B94" s="39"/>
      <c r="C94" s="103" t="s">
        <v>220</v>
      </c>
      <c r="D94" s="100">
        <v>285000</v>
      </c>
      <c r="E94" s="137">
        <v>274173</v>
      </c>
      <c r="F94" s="57">
        <f>D94-E94</f>
        <v>10827</v>
      </c>
    </row>
    <row r="95" spans="1:6" ht="15" customHeight="1">
      <c r="A95" s="102" t="s">
        <v>88</v>
      </c>
      <c r="B95" s="39"/>
      <c r="C95" s="103" t="s">
        <v>217</v>
      </c>
      <c r="D95" s="100">
        <v>6795</v>
      </c>
      <c r="E95" s="137">
        <v>1667</v>
      </c>
      <c r="F95" s="57">
        <f t="shared" si="3"/>
        <v>5128</v>
      </c>
    </row>
    <row r="96" spans="1:6" ht="15" customHeight="1">
      <c r="A96" s="102" t="s">
        <v>88</v>
      </c>
      <c r="B96" s="39"/>
      <c r="C96" s="103" t="s">
        <v>209</v>
      </c>
      <c r="D96" s="100">
        <v>5000</v>
      </c>
      <c r="E96" s="137">
        <v>4980</v>
      </c>
      <c r="F96" s="57">
        <f t="shared" si="3"/>
        <v>20</v>
      </c>
    </row>
    <row r="97" spans="1:6" ht="15" customHeight="1">
      <c r="A97" s="102" t="s">
        <v>91</v>
      </c>
      <c r="B97" s="39"/>
      <c r="C97" s="103" t="s">
        <v>184</v>
      </c>
      <c r="D97" s="101">
        <v>300000</v>
      </c>
      <c r="E97" s="137">
        <v>300000</v>
      </c>
      <c r="F97" s="57">
        <f t="shared" si="3"/>
        <v>0</v>
      </c>
    </row>
    <row r="98" spans="1:6" ht="15" customHeight="1">
      <c r="A98" s="102" t="s">
        <v>83</v>
      </c>
      <c r="B98" s="39"/>
      <c r="C98" s="103" t="s">
        <v>203</v>
      </c>
      <c r="D98" s="100">
        <v>1559484</v>
      </c>
      <c r="E98" s="137">
        <v>378328.42</v>
      </c>
      <c r="F98" s="57">
        <f t="shared" si="3"/>
        <v>1181155.58</v>
      </c>
    </row>
    <row r="99" spans="1:6" ht="15" customHeight="1">
      <c r="A99" s="102" t="s">
        <v>84</v>
      </c>
      <c r="B99" s="39"/>
      <c r="C99" s="103" t="s">
        <v>204</v>
      </c>
      <c r="D99" s="100">
        <v>470167</v>
      </c>
      <c r="E99" s="137">
        <v>114255.21</v>
      </c>
      <c r="F99" s="57">
        <f t="shared" si="3"/>
        <v>355911.79</v>
      </c>
    </row>
    <row r="100" spans="1:6" ht="25.5" customHeight="1">
      <c r="A100" s="102" t="s">
        <v>95</v>
      </c>
      <c r="B100" s="39"/>
      <c r="C100" s="103" t="s">
        <v>210</v>
      </c>
      <c r="D100" s="100">
        <v>60000</v>
      </c>
      <c r="E100" s="137">
        <v>30000</v>
      </c>
      <c r="F100" s="57">
        <f t="shared" si="3"/>
        <v>30000</v>
      </c>
    </row>
    <row r="101" spans="1:6" ht="15" customHeight="1">
      <c r="A101" s="102" t="s">
        <v>96</v>
      </c>
      <c r="B101" s="39"/>
      <c r="C101" s="103" t="s">
        <v>181</v>
      </c>
      <c r="D101" s="100">
        <v>20000</v>
      </c>
      <c r="E101" s="137">
        <v>0</v>
      </c>
      <c r="F101" s="57">
        <f t="shared" si="3"/>
        <v>20000</v>
      </c>
    </row>
    <row r="102" spans="1:6" ht="15" customHeight="1">
      <c r="A102" s="102" t="s">
        <v>86</v>
      </c>
      <c r="B102" s="39"/>
      <c r="C102" s="103" t="s">
        <v>143</v>
      </c>
      <c r="D102" s="100">
        <v>35000</v>
      </c>
      <c r="E102" s="137">
        <v>0</v>
      </c>
      <c r="F102" s="57">
        <f t="shared" si="3"/>
        <v>35000</v>
      </c>
    </row>
    <row r="103" spans="1:6" ht="15" customHeight="1">
      <c r="A103" s="102" t="s">
        <v>88</v>
      </c>
      <c r="B103" s="39"/>
      <c r="C103" s="103" t="s">
        <v>144</v>
      </c>
      <c r="D103" s="100">
        <v>15000</v>
      </c>
      <c r="E103" s="137">
        <v>6331.8</v>
      </c>
      <c r="F103" s="57">
        <f t="shared" si="3"/>
        <v>8668.2</v>
      </c>
    </row>
    <row r="104" spans="1:6" ht="27" customHeight="1">
      <c r="A104" s="105" t="s">
        <v>97</v>
      </c>
      <c r="B104" s="39"/>
      <c r="C104" s="103" t="s">
        <v>145</v>
      </c>
      <c r="D104" s="100">
        <v>5394302.47</v>
      </c>
      <c r="E104" s="137">
        <v>2823113.92</v>
      </c>
      <c r="F104" s="57">
        <f t="shared" si="3"/>
        <v>2571188.55</v>
      </c>
    </row>
    <row r="105" spans="1:6" ht="13.5" thickBot="1">
      <c r="A105" s="34" t="s">
        <v>60</v>
      </c>
      <c r="B105" s="51">
        <v>450</v>
      </c>
      <c r="C105" s="49" t="s">
        <v>26</v>
      </c>
      <c r="D105" s="108">
        <f>Доходы!D18-Расходы!D11</f>
        <v>-2560449.670000002</v>
      </c>
      <c r="E105" s="138">
        <f>Доходы!E18-Расходы!E11</f>
        <v>-726469.6900000013</v>
      </c>
      <c r="F105" s="80" t="s">
        <v>26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4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PageLayoutView="0" workbookViewId="0" topLeftCell="A1">
      <selection activeCell="A40" sqref="A40"/>
    </sheetView>
  </sheetViews>
  <sheetFormatPr defaultColWidth="9.00390625" defaultRowHeight="12.75"/>
  <cols>
    <col min="1" max="1" width="42.875" style="3" customWidth="1"/>
    <col min="2" max="2" width="4.625" style="3" customWidth="1"/>
    <col min="3" max="3" width="19.875" style="3" customWidth="1"/>
    <col min="4" max="4" width="14.75390625" style="1" customWidth="1"/>
    <col min="5" max="5" width="14.875" style="1" customWidth="1"/>
    <col min="6" max="6" width="14.125" style="0" customWidth="1"/>
  </cols>
  <sheetData>
    <row r="1" spans="3:6" ht="15">
      <c r="C1" s="88" t="s">
        <v>53</v>
      </c>
      <c r="D1" s="13"/>
      <c r="F1" s="82" t="s">
        <v>163</v>
      </c>
    </row>
    <row r="2" spans="1:6" ht="11.25" customHeight="1">
      <c r="A2" s="29"/>
      <c r="B2" s="37"/>
      <c r="C2" s="16"/>
      <c r="D2" s="17"/>
      <c r="E2" s="17"/>
      <c r="F2" s="18"/>
    </row>
    <row r="3" spans="1:6" ht="12.75">
      <c r="A3" s="8"/>
      <c r="B3" s="9"/>
      <c r="C3" s="26" t="s">
        <v>10</v>
      </c>
      <c r="D3" s="7" t="s">
        <v>38</v>
      </c>
      <c r="E3" s="28"/>
      <c r="F3" s="19"/>
    </row>
    <row r="4" spans="1:6" ht="10.5" customHeight="1">
      <c r="A4" s="33"/>
      <c r="B4" s="9" t="s">
        <v>12</v>
      </c>
      <c r="C4" s="9" t="s">
        <v>11</v>
      </c>
      <c r="D4" s="7" t="s">
        <v>50</v>
      </c>
      <c r="E4" s="7" t="s">
        <v>28</v>
      </c>
      <c r="F4" s="19" t="s">
        <v>4</v>
      </c>
    </row>
    <row r="5" spans="1:6" ht="10.5" customHeight="1">
      <c r="A5" s="9" t="s">
        <v>7</v>
      </c>
      <c r="B5" s="9" t="s">
        <v>13</v>
      </c>
      <c r="C5" s="26" t="s">
        <v>54</v>
      </c>
      <c r="D5" s="7" t="s">
        <v>5</v>
      </c>
      <c r="E5" s="7"/>
      <c r="F5" s="19" t="s">
        <v>5</v>
      </c>
    </row>
    <row r="6" spans="1:6" ht="9.75" customHeight="1">
      <c r="A6" s="8"/>
      <c r="B6" s="9" t="s">
        <v>14</v>
      </c>
      <c r="C6" s="26" t="s">
        <v>34</v>
      </c>
      <c r="D6" s="7"/>
      <c r="E6" s="7"/>
      <c r="F6" s="19"/>
    </row>
    <row r="7" spans="1:6" ht="10.5" customHeight="1">
      <c r="A7" s="8"/>
      <c r="B7" s="9"/>
      <c r="C7" s="9" t="s">
        <v>35</v>
      </c>
      <c r="D7" s="7"/>
      <c r="E7" s="7"/>
      <c r="F7" s="19"/>
    </row>
    <row r="8" spans="1:6" ht="9.75" customHeight="1" thickBot="1">
      <c r="A8" s="5">
        <v>1</v>
      </c>
      <c r="B8" s="12">
        <v>2</v>
      </c>
      <c r="C8" s="12">
        <v>3</v>
      </c>
      <c r="D8" s="6" t="s">
        <v>2</v>
      </c>
      <c r="E8" s="6" t="s">
        <v>3</v>
      </c>
      <c r="F8" s="20" t="s">
        <v>9</v>
      </c>
    </row>
    <row r="9" spans="1:6" ht="22.5">
      <c r="A9" s="10" t="s">
        <v>55</v>
      </c>
      <c r="B9" s="38" t="s">
        <v>18</v>
      </c>
      <c r="C9" s="41" t="s">
        <v>26</v>
      </c>
      <c r="D9" s="61">
        <f>SUM(D11,D18,D22)</f>
        <v>2560449.670000002</v>
      </c>
      <c r="E9" s="61">
        <f>SUM(E11,E18,E22)</f>
        <v>726469.6900000013</v>
      </c>
      <c r="F9" s="62">
        <f>D9-E9</f>
        <v>1833979.9800000004</v>
      </c>
    </row>
    <row r="10" spans="1:6" ht="18.75" customHeight="1">
      <c r="A10" s="42" t="s">
        <v>21</v>
      </c>
      <c r="B10" s="43"/>
      <c r="C10" s="47"/>
      <c r="D10" s="63"/>
      <c r="E10" s="79"/>
      <c r="F10" s="64"/>
    </row>
    <row r="11" spans="1:6" ht="12.75">
      <c r="A11" s="10" t="s">
        <v>56</v>
      </c>
      <c r="B11" s="46" t="s">
        <v>22</v>
      </c>
      <c r="C11" s="2" t="s">
        <v>26</v>
      </c>
      <c r="D11" s="61"/>
      <c r="E11" s="78"/>
      <c r="F11" s="65">
        <f aca="true" t="shared" si="0" ref="F11:F22">D11-E11</f>
        <v>0</v>
      </c>
    </row>
    <row r="12" spans="1:6" ht="9.75" customHeight="1">
      <c r="A12" s="42" t="s">
        <v>20</v>
      </c>
      <c r="B12" s="43"/>
      <c r="C12" s="44"/>
      <c r="D12" s="63"/>
      <c r="E12" s="79"/>
      <c r="F12" s="64"/>
    </row>
    <row r="13" spans="1:6" ht="10.5" customHeight="1">
      <c r="A13" s="10"/>
      <c r="B13" s="45"/>
      <c r="C13" s="2"/>
      <c r="D13" s="61"/>
      <c r="E13" s="78"/>
      <c r="F13" s="65">
        <f t="shared" si="0"/>
        <v>0</v>
      </c>
    </row>
    <row r="14" spans="1:6" ht="16.5" customHeight="1">
      <c r="A14" s="10"/>
      <c r="B14" s="45"/>
      <c r="C14" s="2"/>
      <c r="D14" s="61"/>
      <c r="E14" s="78"/>
      <c r="F14" s="65">
        <f t="shared" si="0"/>
        <v>0</v>
      </c>
    </row>
    <row r="15" spans="1:6" ht="16.5" customHeight="1">
      <c r="A15" s="10"/>
      <c r="B15" s="39"/>
      <c r="C15" s="2"/>
      <c r="D15" s="61"/>
      <c r="E15" s="78"/>
      <c r="F15" s="65">
        <f t="shared" si="0"/>
        <v>0</v>
      </c>
    </row>
    <row r="16" spans="1:6" ht="16.5" customHeight="1">
      <c r="A16" s="10"/>
      <c r="B16" s="39"/>
      <c r="C16" s="2"/>
      <c r="D16" s="61"/>
      <c r="E16" s="78"/>
      <c r="F16" s="65">
        <f t="shared" si="0"/>
        <v>0</v>
      </c>
    </row>
    <row r="17" spans="1:6" ht="16.5" customHeight="1">
      <c r="A17" s="10"/>
      <c r="B17" s="46"/>
      <c r="C17" s="2"/>
      <c r="D17" s="61"/>
      <c r="E17" s="78"/>
      <c r="F17" s="65">
        <f t="shared" si="0"/>
        <v>0</v>
      </c>
    </row>
    <row r="18" spans="1:6" ht="12.75">
      <c r="A18" s="10" t="s">
        <v>57</v>
      </c>
      <c r="B18" s="46" t="s">
        <v>44</v>
      </c>
      <c r="C18" s="2" t="s">
        <v>26</v>
      </c>
      <c r="D18" s="61"/>
      <c r="E18" s="78"/>
      <c r="F18" s="65">
        <f t="shared" si="0"/>
        <v>0</v>
      </c>
    </row>
    <row r="19" spans="1:6" ht="9.75" customHeight="1">
      <c r="A19" s="42" t="s">
        <v>20</v>
      </c>
      <c r="B19" s="43"/>
      <c r="C19" s="44"/>
      <c r="D19" s="63"/>
      <c r="E19" s="79"/>
      <c r="F19" s="64"/>
    </row>
    <row r="20" spans="1:6" ht="16.5" customHeight="1">
      <c r="A20" s="10"/>
      <c r="B20" s="45"/>
      <c r="C20" s="2"/>
      <c r="D20" s="61"/>
      <c r="E20" s="78"/>
      <c r="F20" s="65">
        <f t="shared" si="0"/>
        <v>0</v>
      </c>
    </row>
    <row r="21" spans="1:6" ht="16.5" customHeight="1">
      <c r="A21" s="10"/>
      <c r="B21" s="46"/>
      <c r="C21" s="2"/>
      <c r="D21" s="61"/>
      <c r="E21" s="78"/>
      <c r="F21" s="65">
        <f t="shared" si="0"/>
        <v>0</v>
      </c>
    </row>
    <row r="22" spans="1:6" ht="21" customHeight="1">
      <c r="A22" s="10" t="s">
        <v>25</v>
      </c>
      <c r="B22" s="39" t="s">
        <v>19</v>
      </c>
      <c r="C22" s="111" t="s">
        <v>171</v>
      </c>
      <c r="D22" s="61">
        <f>SUM(D23,D25)</f>
        <v>2560449.670000002</v>
      </c>
      <c r="E22" s="61">
        <f>SUM(E23,E25)</f>
        <v>726469.6900000013</v>
      </c>
      <c r="F22" s="66">
        <f t="shared" si="0"/>
        <v>1833979.9800000004</v>
      </c>
    </row>
    <row r="23" spans="1:6" ht="12.75">
      <c r="A23" s="10" t="s">
        <v>40</v>
      </c>
      <c r="B23" s="39" t="s">
        <v>23</v>
      </c>
      <c r="C23" s="111" t="s">
        <v>172</v>
      </c>
      <c r="D23" s="61">
        <f>-Доходы!D18</f>
        <v>-35901454.76</v>
      </c>
      <c r="E23" s="61">
        <f>-Доходы!E18</f>
        <v>-17440501.27</v>
      </c>
      <c r="F23" s="66" t="s">
        <v>26</v>
      </c>
    </row>
    <row r="24" spans="1:6" ht="20.25" customHeight="1">
      <c r="A24" s="10"/>
      <c r="B24" s="43"/>
      <c r="C24" s="2"/>
      <c r="D24" s="61"/>
      <c r="E24" s="78"/>
      <c r="F24" s="66" t="s">
        <v>26</v>
      </c>
    </row>
    <row r="25" spans="1:6" ht="25.5" customHeight="1">
      <c r="A25" s="10" t="s">
        <v>41</v>
      </c>
      <c r="B25" s="39" t="s">
        <v>24</v>
      </c>
      <c r="C25" s="111" t="s">
        <v>173</v>
      </c>
      <c r="D25" s="61">
        <f>Расходы!D11</f>
        <v>38461904.43</v>
      </c>
      <c r="E25" s="61">
        <f>Расходы!E11</f>
        <v>18166970.96</v>
      </c>
      <c r="F25" s="66" t="s">
        <v>26</v>
      </c>
    </row>
    <row r="26" spans="1:6" ht="21.75" customHeight="1" thickBot="1">
      <c r="A26" s="87"/>
      <c r="B26" s="83"/>
      <c r="C26" s="49"/>
      <c r="D26" s="84"/>
      <c r="E26" s="85"/>
      <c r="F26" s="86" t="s">
        <v>26</v>
      </c>
    </row>
    <row r="27" spans="1:6" ht="12.75">
      <c r="A27" s="42"/>
      <c r="B27" s="48"/>
      <c r="C27" s="25"/>
      <c r="D27" s="25"/>
      <c r="E27" s="25"/>
      <c r="F27" s="25"/>
    </row>
    <row r="28" spans="1:6" ht="7.5" customHeight="1">
      <c r="A28" s="31"/>
      <c r="B28" s="31"/>
      <c r="C28" s="25"/>
      <c r="D28" s="25"/>
      <c r="E28" s="25"/>
      <c r="F28" s="25"/>
    </row>
    <row r="29" spans="1:6" ht="28.5" customHeight="1">
      <c r="A29" s="32" t="s">
        <v>15</v>
      </c>
      <c r="B29" s="32"/>
      <c r="C29" s="53" t="s">
        <v>225</v>
      </c>
      <c r="D29" s="36"/>
      <c r="E29" s="25"/>
      <c r="F29" s="25"/>
    </row>
    <row r="30" spans="1:6" ht="9.75" customHeight="1">
      <c r="A30" s="14" t="s">
        <v>169</v>
      </c>
      <c r="B30" s="14"/>
      <c r="C30" s="13"/>
      <c r="D30" s="11"/>
      <c r="E30" s="11"/>
      <c r="F30" s="11"/>
    </row>
    <row r="31" spans="1:6" ht="24.75" customHeight="1">
      <c r="A31" s="14"/>
      <c r="B31" s="48"/>
      <c r="C31" s="25"/>
      <c r="D31" s="25"/>
      <c r="E31" s="25"/>
      <c r="F31" s="25"/>
    </row>
    <row r="32" spans="1:6" ht="12.75" customHeight="1">
      <c r="A32" s="22" t="s">
        <v>45</v>
      </c>
      <c r="B32" s="48"/>
      <c r="C32" s="25"/>
      <c r="D32" s="25"/>
      <c r="E32" s="25"/>
      <c r="F32" s="25"/>
    </row>
    <row r="33" spans="1:6" ht="10.5" customHeight="1">
      <c r="A33" s="14" t="s">
        <v>46</v>
      </c>
      <c r="B33" s="48"/>
      <c r="C33" s="25"/>
      <c r="D33" s="25"/>
      <c r="E33" s="25"/>
      <c r="F33" s="25"/>
    </row>
    <row r="34" spans="2:6" ht="12.75" customHeight="1">
      <c r="B34" s="48"/>
      <c r="C34" s="25"/>
      <c r="D34" s="25"/>
      <c r="E34" s="25"/>
      <c r="F34" s="25"/>
    </row>
    <row r="35" spans="4:6" ht="10.5" customHeight="1">
      <c r="D35" s="11"/>
      <c r="E35" s="11"/>
      <c r="F35" s="11"/>
    </row>
    <row r="36" spans="1:6" ht="12.75" customHeight="1">
      <c r="A36" s="14" t="s">
        <v>174</v>
      </c>
      <c r="B36" s="14"/>
      <c r="C36" s="119" t="s">
        <v>175</v>
      </c>
      <c r="D36" s="11"/>
      <c r="E36" s="11"/>
      <c r="F36" s="11"/>
    </row>
    <row r="37" spans="1:6" ht="9.75" customHeight="1">
      <c r="A37" s="14" t="s">
        <v>170</v>
      </c>
      <c r="B37" s="14"/>
      <c r="C37" s="13"/>
      <c r="D37" s="11"/>
      <c r="E37" s="11"/>
      <c r="F37" s="11"/>
    </row>
    <row r="38" spans="1:6" ht="11.25" customHeight="1">
      <c r="A38" s="14"/>
      <c r="B38" s="14"/>
      <c r="C38" s="22"/>
      <c r="D38" s="11"/>
      <c r="E38" s="11"/>
      <c r="F38" s="50"/>
    </row>
    <row r="39" spans="1:6" ht="17.25" customHeight="1">
      <c r="A39" s="14" t="s">
        <v>226</v>
      </c>
      <c r="D39" s="11"/>
      <c r="E39" s="11"/>
      <c r="F39" s="50"/>
    </row>
    <row r="40" spans="4:6" ht="9.75" customHeight="1">
      <c r="D40" s="11"/>
      <c r="E40" s="11"/>
      <c r="F40" s="50"/>
    </row>
    <row r="41" spans="1:6" ht="12.75" customHeight="1">
      <c r="A41" s="22"/>
      <c r="B41" s="22"/>
      <c r="C41" s="4"/>
      <c r="D41" s="23"/>
      <c r="E41" s="23"/>
      <c r="F41" s="23"/>
    </row>
  </sheetData>
  <sheetProtection/>
  <printOptions horizontalCentered="1"/>
  <pageMargins left="0.3937007874015748" right="0.3937007874015748" top="0.984251968503937" bottom="0.5905511811023623" header="0" footer="0"/>
  <pageSetup fitToHeight="1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User1</cp:lastModifiedBy>
  <cp:lastPrinted>2015-06-05T06:27:47Z</cp:lastPrinted>
  <dcterms:created xsi:type="dcterms:W3CDTF">1999-06-18T11:49:53Z</dcterms:created>
  <dcterms:modified xsi:type="dcterms:W3CDTF">2015-07-02T04:57:01Z</dcterms:modified>
  <cp:category/>
  <cp:version/>
  <cp:contentType/>
  <cp:contentStatus/>
</cp:coreProperties>
</file>