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<sst xmlns="http://schemas.openxmlformats.org/spreadsheetml/2006/main" count="406" uniqueCount="258">
  <si>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</si>
  <si>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</si>
  <si>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</si>
  <si>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</si>
  <si>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</si>
  <si>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</si>
  <si>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</si>
  <si>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</si>
  <si>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</si>
  <si>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</si>
  <si>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</si>
  <si>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</si>
  <si>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</si>
  <si>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</si>
  <si>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</si>
  <si>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</si>
  <si>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</si>
  <si>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</si>
  <si>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</si>
  <si>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</si>
  <si>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</si>
  <si>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</si>
  <si>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</si>
  <si>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</si>
  <si>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</si>
  <si>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</si>
  <si>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</si>
  <si>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</si>
  <si>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</si>
  <si>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</si>
  <si>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</si>
  <si>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</si>
  <si>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</si>
  <si>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</si>
  <si>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</si>
  <si>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</si>
  <si>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</si>
  <si>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</si>
  <si>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</si>
  <si>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</si>
  <si>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</si>
  <si>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</si>
  <si>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</si>
  <si>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</si>
  <si>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</si>
  <si>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</si>
  <si>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</si>
  <si>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</si>
  <si>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</si>
  <si>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</si>
  <si>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</si>
  <si>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</si>
  <si>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</si>
  <si>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</si>
  <si>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</si>
  <si>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</si>
  <si>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</si>
  <si>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</si>
  <si>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</si>
  <si>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</si>
  <si>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</si>
  <si>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</si>
  <si>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</si>
  <si>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</si>
  <si>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</si>
  <si>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</si>
  <si>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</si>
  <si>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</si>
  <si>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</si>
  <si>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</si>
  <si>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</si>
  <si>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</si>
  <si>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</si>
  <si>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</si>
  <si>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</si>
  <si>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</si>
  <si>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</si>
  <si>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</si>
  <si>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</si>
  <si>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</si>
  <si>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</si>
  <si>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</si>
  <si>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</si>
  <si>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</si>
  <si>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</si>
  <si>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</si>
  <si>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</si>
  <si>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</si>
  <si>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</si>
  <si>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</si>
  <si>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</si>
  <si>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</si>
  <si>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</si>
  <si>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</si>
  <si>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</si>
  <si>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</si>
  <si>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</si>
  <si>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</si>
  <si>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</si>
  <si>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</si>
  <si>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</si>
  <si>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</si>
  <si>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</si>
  <si>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</si>
  <si>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</si>
  <si>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</si>
  <si>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</si>
  <si>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</si>
  <si>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</si>
  <si>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</si>
  <si>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</si>
  <si>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</si>
  <si>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</si>
  <si>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</si>
  <si>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</si>
  <si>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</si>
  <si>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</si>
  <si>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</si>
  <si>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</si>
  <si>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650 0113 5310200590 244 340</t>
  </si>
  <si>
    <t>650 0113 5310202400 122 212</t>
  </si>
  <si>
    <t>650 0113 5310202400 129 213</t>
  </si>
  <si>
    <t>650 0203 5330200690 244 222</t>
  </si>
  <si>
    <t>650 0309 5610200690 244 226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</si>
  <si>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</si>
  <si>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</si>
  <si>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</si>
  <si>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</si>
  <si>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</si>
  <si>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</si>
  <si>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</si>
  <si>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</si>
  <si>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</si>
  <si>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</si>
  <si>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</si>
  <si>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</si>
  <si>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</si>
  <si>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</si>
  <si>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650 1001 4050071601 312 263</t>
  </si>
  <si>
    <t>650 1003 4050071699 313 262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</si>
  <si>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</si>
  <si>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</si>
  <si>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</si>
  <si>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</si>
  <si>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</si>
  <si>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</si>
  <si>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</si>
  <si>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</si>
  <si>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650 0801 5200800590 244 221</t>
  </si>
  <si>
    <t>650 0801 5200800590 244 223</t>
  </si>
  <si>
    <t>650 0801 5200800590 244 225</t>
  </si>
  <si>
    <t>650 0801 5200800590 244 226</t>
  </si>
  <si>
    <t>650 0801 5200800590 244 340</t>
  </si>
  <si>
    <t>650 0309 5510300690 244 340</t>
  </si>
  <si>
    <t>650 0503 5700520829 244 225</t>
  </si>
  <si>
    <t>650 0104 5310102040 244 226</t>
  </si>
  <si>
    <t>650 0113 5310200690 244 340</t>
  </si>
  <si>
    <t>650 0113 5310200790 244 221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</si>
  <si>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</si>
  <si>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</si>
  <si>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</si>
  <si>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</si>
  <si>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</si>
  <si>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</si>
  <si>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</si>
  <si>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</si>
  <si>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</si>
  <si>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</si>
  <si>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</si>
  <si>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</si>
  <si>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</si>
  <si>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</si>
  <si>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</si>
  <si>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</si>
  <si>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</si>
  <si>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</si>
  <si>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</si>
  <si>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</si>
  <si>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</si>
  <si>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</si>
  <si>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</si>
  <si>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</si>
  <si>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</si>
  <si>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</si>
  <si>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</si>
  <si>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</si>
  <si>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</si>
  <si>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</si>
  <si>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650 0412 4050020644 634 242</t>
  </si>
  <si>
    <t>650 0113 5310200790 244 310</t>
  </si>
  <si>
    <t>650 0409 5900220641 244 226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</si>
  <si>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</si>
  <si>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</si>
  <si>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</si>
  <si>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</si>
  <si>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650 0603 4050089345 244 310</t>
  </si>
  <si>
    <t>650 0603 4050089346 244 310</t>
  </si>
  <si>
    <t>650 0801 4050082440 111 211</t>
  </si>
  <si>
    <t>650 0801 4050082440 119 213</t>
  </si>
  <si>
    <t>Кожина Н.Ю.</t>
  </si>
  <si>
    <t xml:space="preserve">Главный бухгалтер  ________________   </t>
  </si>
  <si>
    <t>650 0113 5310202400 122 290</t>
  </si>
  <si>
    <t>650 0304 5330159300 244 226</t>
  </si>
  <si>
    <t>650 0304 5330159300 244 310</t>
  </si>
  <si>
    <t>650 0304 5330159300 244 340</t>
  </si>
  <si>
    <t>650 0603 4050089310 244 225</t>
  </si>
  <si>
    <t>650 0603 4050089310 244 340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</si>
  <si>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</si>
  <si>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</si>
  <si>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650 21960010 10 0000 151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</si>
  <si>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</si>
  <si>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650 0203 5330251180 244 310</t>
  </si>
  <si>
    <t>650 0309 4050089114 244 222</t>
  </si>
  <si>
    <t>650 0314 5120582300 244 226</t>
  </si>
  <si>
    <t>650 0502 4050089183 244 310</t>
  </si>
  <si>
    <t>650 0503 5700720829 244 225</t>
  </si>
  <si>
    <t>650 0707 5Б00120611 244 222</t>
  </si>
  <si>
    <t>650 1102 5А00120639 244 222</t>
  </si>
  <si>
    <t>650 0801 4050089177 243 225</t>
  </si>
  <si>
    <t>650 0801 5200282580 111 211</t>
  </si>
  <si>
    <t>650 0801 5200282580 119 213</t>
  </si>
  <si>
    <r>
      <t xml:space="preserve">на  1 </t>
    </r>
    <r>
      <rPr>
        <u val="single"/>
        <sz val="8"/>
        <rFont val="Arial"/>
        <family val="2"/>
      </rPr>
      <t xml:space="preserve">    апреля     </t>
    </r>
    <r>
      <rPr>
        <sz val="8"/>
        <rFont val="Arial"/>
        <family val="2"/>
      </rPr>
      <t xml:space="preserve">  2018 г.</t>
    </r>
  </si>
  <si>
    <t>01.04.2018.</t>
  </si>
  <si>
    <t>650 0104 5310102040 853 296</t>
  </si>
  <si>
    <t>650 0107 4050000690 244 296</t>
  </si>
  <si>
    <t>650 0113 5310200590 244 296</t>
  </si>
  <si>
    <t>650 0113 5310200590 851 291</t>
  </si>
  <si>
    <t>650 0113 5310200590 852 291</t>
  </si>
  <si>
    <t>650 0113 5310200690 851 291</t>
  </si>
  <si>
    <t>650 0113 5310200690 852 291</t>
  </si>
  <si>
    <t>650 0113 5310200690 853 296</t>
  </si>
  <si>
    <t>650 0113 5310200790 244 296</t>
  </si>
  <si>
    <t>650 0113 5310200590 853 296</t>
  </si>
  <si>
    <t>Налоги, пошлины и сборы</t>
  </si>
  <si>
    <t>Иные расходы</t>
  </si>
  <si>
    <t>650 0113 5310202400 244 296</t>
  </si>
  <si>
    <t>650 0113 5310202400 350 296</t>
  </si>
  <si>
    <t>650 0203 5330251180 244 340</t>
  </si>
  <si>
    <t>650 0314 5120682300 123 296</t>
  </si>
  <si>
    <t>650 0314 51206S2300 123 296</t>
  </si>
  <si>
    <t>650 0409 5900220641 244 310</t>
  </si>
  <si>
    <t>650 0409 5900220641 244 340</t>
  </si>
  <si>
    <t>650 0503 4050089347 244 310</t>
  </si>
  <si>
    <t>650 0503 5700120829 244 310</t>
  </si>
  <si>
    <t>650 0503 5700420813 244 226</t>
  </si>
  <si>
    <t>650 0503 5700520829 244 226</t>
  </si>
  <si>
    <t>650 0503 5700720829 244 226</t>
  </si>
  <si>
    <t>650 0503 5700720829 244 310</t>
  </si>
  <si>
    <t>650 0707 5Б00120611 244 296</t>
  </si>
  <si>
    <t>650 0801 5200100590 244 296</t>
  </si>
  <si>
    <t>650 0801 5200200590 851 291</t>
  </si>
  <si>
    <t>650 0801 5200200590 852 291</t>
  </si>
  <si>
    <t>650 0801 5200200590 853 296</t>
  </si>
  <si>
    <t>650 0801 5200800590 244 296</t>
  </si>
  <si>
    <t>650 1102 5А00120639 244 296</t>
  </si>
  <si>
    <t>650 0111 4050000690 870 296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</si>
  <si>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апреля  </t>
    </r>
    <r>
      <rPr>
        <sz val="8"/>
        <rFont val="Arial"/>
        <family val="2"/>
      </rPr>
      <t xml:space="preserve">  2018  г.</t>
    </r>
  </si>
  <si>
    <t>Бронникова Л.А.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</si>
</sst>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  <numFmt numFmtId="191" formatCode="0.0000"/>
    <numFmt numFmtId="192" formatCode="0.000"/>
    <numFmt numFmtId="193" formatCode="000"/>
    <numFmt numFmtId="194" formatCode="#,##0.00;[Red]\-#,##0.00;0.00"/>
    <numFmt numFmtId="195" formatCode="000\.00"/>
    <numFmt numFmtId="196" formatCode="00\.00\.00"/>
    <numFmt numFmtId="197" formatCode="000\.000\.000"/>
    <numFmt numFmtId="198" formatCode="000\.00\.0000"/>
    <numFmt numFmtId="199" formatCode="000\.00\.00"/>
    <numFmt numFmtId="200" formatCode="0000000000"/>
    <numFmt numFmtId="201" formatCode="0000"/>
    <numFmt numFmtId="202" formatCode="000\.00\.000\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8" fontId="6" fillId="0" borderId="22" xfId="0" applyNumberFormat="1" applyFont="1" applyBorder="1" applyAlignment="1">
      <alignment horizontal="right" shrinkToFit="1"/>
    </xf>
    <xf numFmtId="188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8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 horizontal="right" shrinkToFit="1"/>
    </xf>
    <xf numFmtId="188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8" fontId="6" fillId="0" borderId="22" xfId="0" applyNumberFormat="1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8" fontId="6" fillId="0" borderId="17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9" fontId="6" fillId="0" borderId="39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8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8" fontId="6" fillId="0" borderId="33" xfId="0" applyNumberFormat="1" applyFont="1" applyBorder="1" applyAlignment="1">
      <alignment horizontal="center"/>
    </xf>
    <xf numFmtId="189" fontId="6" fillId="0" borderId="43" xfId="0" applyNumberFormat="1" applyFont="1" applyBorder="1" applyAlignment="1">
      <alignment horizontal="center"/>
    </xf>
    <xf numFmtId="188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94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8" fontId="12" fillId="0" borderId="39" xfId="0" applyNumberFormat="1" applyFont="1" applyFill="1" applyBorder="1" applyAlignment="1">
      <alignment horizontal="right" shrinkToFit="1"/>
    </xf>
    <xf numFmtId="188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8" fontId="12" fillId="0" borderId="29" xfId="0" applyNumberFormat="1" applyFont="1" applyBorder="1" applyAlignment="1">
      <alignment horizontal="right" shrinkToFit="1"/>
    </xf>
    <xf numFmtId="188" fontId="12" fillId="0" borderId="18" xfId="0" applyNumberFormat="1" applyFont="1" applyFill="1" applyBorder="1" applyAlignment="1">
      <alignment horizontal="right" shrinkToFit="1"/>
    </xf>
    <xf numFmtId="188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8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8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8" fontId="6" fillId="0" borderId="39" xfId="0" applyNumberFormat="1" applyFont="1" applyFill="1" applyBorder="1" applyAlignment="1">
      <alignment horizontal="right" shrinkToFit="1"/>
    </xf>
    <xf numFmtId="188" fontId="6" fillId="0" borderId="43" xfId="0" applyNumberFormat="1" applyFont="1" applyFill="1" applyBorder="1" applyAlignment="1">
      <alignment horizontal="right" shrinkToFit="1"/>
    </xf>
    <xf numFmtId="187" fontId="13" fillId="34" borderId="30" xfId="0" applyNumberFormat="1" applyFont="1" applyFill="1" applyBorder="1" applyAlignment="1">
      <alignment horizontal="right" vertical="center" wrapText="1"/>
    </xf>
    <xf numFmtId="188" fontId="6" fillId="34" borderId="39" xfId="0" applyNumberFormat="1" applyFont="1" applyFill="1" applyBorder="1" applyAlignment="1">
      <alignment horizontal="right" shrinkToFit="1"/>
    </xf>
    <xf numFmtId="188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" fontId="12" fillId="34" borderId="46" xfId="0" applyNumberFormat="1" applyFont="1" applyFill="1" applyBorder="1" applyAlignment="1">
      <alignment horizontal="right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87" fontId="13" fillId="34" borderId="46" xfId="0" applyNumberFormat="1" applyFont="1" applyFill="1" applyBorder="1" applyAlignment="1">
      <alignment horizontal="right" vertic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wrapText="1"/>
    </xf>
    <xf numFmtId="49" fontId="15" fillId="33" borderId="48" xfId="0" applyNumberFormat="1" applyFont="1" applyFill="1" applyBorder="1" applyAlignment="1">
      <alignment horizontal="center" vertical="center" wrapText="1"/>
    </xf>
    <xf numFmtId="190" fontId="14" fillId="0" borderId="35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188" fontId="4" fillId="0" borderId="44" xfId="0" applyNumberFormat="1" applyFont="1" applyBorder="1" applyAlignment="1">
      <alignment horizontal="right" vertical="center" shrinkToFi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wrapText="1"/>
    </xf>
    <xf numFmtId="49" fontId="6" fillId="34" borderId="47" xfId="0" applyNumberFormat="1" applyFont="1" applyFill="1" applyBorder="1" applyAlignment="1">
      <alignment horizontal="center" vertical="center" wrapText="1"/>
    </xf>
    <xf numFmtId="49" fontId="14" fillId="34" borderId="30" xfId="0" applyNumberFormat="1" applyFont="1" applyFill="1" applyBorder="1" applyAlignment="1">
      <alignment horizontal="left" vertical="center" wrapText="1"/>
    </xf>
    <xf numFmtId="194" fontId="5" fillId="0" borderId="0" xfId="0" applyNumberFormat="1" applyFont="1" applyAlignment="1">
      <alignment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15" fillId="33" borderId="49" xfId="0" applyNumberFormat="1" applyFont="1" applyFill="1" applyBorder="1" applyAlignment="1">
      <alignment horizontal="center" vertical="center" wrapText="1"/>
    </xf>
    <xf numFmtId="190" fontId="14" fillId="0" borderId="50" xfId="0" applyNumberFormat="1" applyFont="1" applyFill="1" applyBorder="1" applyAlignment="1">
      <alignment horizontal="right" vertical="center" wrapText="1"/>
    </xf>
    <xf numFmtId="4" fontId="14" fillId="0" borderId="50" xfId="0" applyNumberFormat="1" applyFont="1" applyFill="1" applyBorder="1" applyAlignment="1">
      <alignment horizontal="right" vertical="center" wrapText="1"/>
    </xf>
    <xf numFmtId="188" fontId="4" fillId="0" borderId="34" xfId="0" applyNumberFormat="1" applyFont="1" applyBorder="1" applyAlignment="1">
      <alignment horizontal="right" vertical="center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2">
      <selection activeCell="E18" sqref="E18"/>
    </sheetView>
  </sheetViews>
  <sheetFormatPr defaultColWidth="9.00390625" defaultRowHeight="12.75"/>
  <cols>
    <col min="1" max="1" width="75.87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72"/>
      <c r="B2" s="172"/>
      <c r="C2" s="172"/>
      <c r="D2" s="172"/>
      <c r="E2" s="172"/>
    </row>
    <row r="3" spans="1:6" ht="15.75" thickBot="1">
      <c r="A3" s="172" t="s">
        <v>47</v>
      </c>
      <c r="B3" s="172"/>
      <c r="C3" s="172"/>
      <c r="D3" s="172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74" t="s">
        <v>221</v>
      </c>
      <c r="B5" s="174"/>
      <c r="C5" s="174"/>
      <c r="D5" s="174"/>
      <c r="E5" s="12" t="s">
        <v>29</v>
      </c>
      <c r="F5" s="13" t="s">
        <v>222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73" t="s">
        <v>68</v>
      </c>
      <c r="C7" s="173"/>
      <c r="D7" s="173"/>
      <c r="E7" s="12" t="s">
        <v>33</v>
      </c>
      <c r="F7" s="13"/>
    </row>
    <row r="8" spans="1:6" ht="12.75" customHeight="1">
      <c r="A8" s="14" t="s">
        <v>43</v>
      </c>
      <c r="B8" s="171" t="s">
        <v>69</v>
      </c>
      <c r="C8" s="171"/>
      <c r="D8" s="171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48">
        <f>SUM(D19:D39)</f>
        <v>48773000.230000004</v>
      </c>
      <c r="E18" s="128">
        <f>SUM(E19:E39)</f>
        <v>9271398.649999999</v>
      </c>
      <c r="F18" s="129">
        <f aca="true" t="shared" si="0" ref="F18:F24">D18-E18</f>
        <v>39501601.580000006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 t="shared" si="0"/>
        <v>0</v>
      </c>
    </row>
    <row r="20" spans="1:6" ht="45.75" customHeight="1">
      <c r="A20" s="136" t="s">
        <v>172</v>
      </c>
      <c r="B20" s="137"/>
      <c r="C20" s="149" t="s">
        <v>173</v>
      </c>
      <c r="D20" s="150">
        <v>1033742.4</v>
      </c>
      <c r="E20" s="156">
        <v>270589.96</v>
      </c>
      <c r="F20" s="138">
        <f t="shared" si="0"/>
        <v>763152.44</v>
      </c>
    </row>
    <row r="21" spans="1:6" ht="44.25" customHeight="1">
      <c r="A21" s="106" t="s">
        <v>176</v>
      </c>
      <c r="B21" s="137"/>
      <c r="C21" s="149" t="s">
        <v>174</v>
      </c>
      <c r="D21" s="150">
        <v>7933.62</v>
      </c>
      <c r="E21" s="156">
        <v>1824.08</v>
      </c>
      <c r="F21" s="138">
        <f t="shared" si="0"/>
        <v>6109.54</v>
      </c>
    </row>
    <row r="22" spans="1:6" ht="40.5" customHeight="1">
      <c r="A22" s="106" t="s">
        <v>177</v>
      </c>
      <c r="B22" s="137"/>
      <c r="C22" s="149" t="s">
        <v>175</v>
      </c>
      <c r="D22" s="150">
        <v>1889512.75</v>
      </c>
      <c r="E22" s="156">
        <v>440767.49</v>
      </c>
      <c r="F22" s="138">
        <f t="shared" si="0"/>
        <v>1448745.26</v>
      </c>
    </row>
    <row r="23" spans="1:6" ht="46.5" customHeight="1">
      <c r="A23" s="106" t="s">
        <v>186</v>
      </c>
      <c r="B23" s="137"/>
      <c r="C23" s="149" t="s">
        <v>187</v>
      </c>
      <c r="D23" s="150">
        <v>-159860.07</v>
      </c>
      <c r="E23" s="156">
        <v>-56383.85</v>
      </c>
      <c r="F23" s="138">
        <f t="shared" si="0"/>
        <v>-103476.22</v>
      </c>
    </row>
    <row r="24" spans="1:6" ht="48" customHeight="1">
      <c r="A24" s="139" t="s">
        <v>86</v>
      </c>
      <c r="B24" s="137"/>
      <c r="C24" s="151" t="s">
        <v>65</v>
      </c>
      <c r="D24" s="152">
        <v>1625600</v>
      </c>
      <c r="E24" s="157">
        <v>349171.2</v>
      </c>
      <c r="F24" s="140">
        <f t="shared" si="0"/>
        <v>1276428.8</v>
      </c>
    </row>
    <row r="25" spans="1:6" ht="30.75" customHeight="1">
      <c r="A25" s="136" t="s">
        <v>62</v>
      </c>
      <c r="B25" s="137"/>
      <c r="C25" s="159" t="s">
        <v>66</v>
      </c>
      <c r="D25" s="152">
        <v>0</v>
      </c>
      <c r="E25" s="157">
        <v>1.12</v>
      </c>
      <c r="F25" s="140">
        <v>0</v>
      </c>
    </row>
    <row r="26" spans="1:6" ht="32.25" customHeight="1">
      <c r="A26" s="136" t="s">
        <v>104</v>
      </c>
      <c r="B26" s="137"/>
      <c r="C26" s="153" t="s">
        <v>67</v>
      </c>
      <c r="D26" s="152">
        <v>73500</v>
      </c>
      <c r="E26" s="146">
        <v>10004.17</v>
      </c>
      <c r="F26" s="140">
        <f>D26-E26</f>
        <v>63495.83</v>
      </c>
    </row>
    <row r="27" spans="1:6" ht="32.25" customHeight="1">
      <c r="A27" s="136" t="s">
        <v>105</v>
      </c>
      <c r="B27" s="137"/>
      <c r="C27" s="153" t="s">
        <v>95</v>
      </c>
      <c r="D27" s="152">
        <v>18100</v>
      </c>
      <c r="E27" s="146">
        <v>6575.59</v>
      </c>
      <c r="F27" s="138">
        <f>D27-E27</f>
        <v>11524.41</v>
      </c>
    </row>
    <row r="28" spans="1:6" ht="32.25" customHeight="1">
      <c r="A28" s="136" t="s">
        <v>106</v>
      </c>
      <c r="B28" s="137"/>
      <c r="C28" s="153" t="s">
        <v>96</v>
      </c>
      <c r="D28" s="152">
        <v>33900</v>
      </c>
      <c r="E28" s="157">
        <v>2159.75</v>
      </c>
      <c r="F28" s="138">
        <f>D28-E28</f>
        <v>31740.25</v>
      </c>
    </row>
    <row r="29" spans="1:6" ht="43.5" customHeight="1">
      <c r="A29" s="141" t="s">
        <v>61</v>
      </c>
      <c r="B29" s="142"/>
      <c r="C29" s="154" t="s">
        <v>63</v>
      </c>
      <c r="D29" s="150">
        <v>6400</v>
      </c>
      <c r="E29" s="158">
        <v>3300</v>
      </c>
      <c r="F29" s="138">
        <f aca="true" t="shared" si="1" ref="F29:F37">D29-E29</f>
        <v>3100</v>
      </c>
    </row>
    <row r="30" spans="1:6" ht="20.25" customHeight="1">
      <c r="A30" s="136" t="s">
        <v>97</v>
      </c>
      <c r="B30" s="131"/>
      <c r="C30" s="153" t="s">
        <v>64</v>
      </c>
      <c r="D30" s="146">
        <v>157000</v>
      </c>
      <c r="E30" s="146">
        <v>13685.33</v>
      </c>
      <c r="F30" s="138">
        <f t="shared" si="1"/>
        <v>143314.67</v>
      </c>
    </row>
    <row r="31" spans="1:6" ht="31.5" customHeight="1">
      <c r="A31" s="136" t="s">
        <v>98</v>
      </c>
      <c r="B31" s="137"/>
      <c r="C31" s="153" t="s">
        <v>178</v>
      </c>
      <c r="D31" s="152">
        <v>22551000</v>
      </c>
      <c r="E31" s="157">
        <v>4510197</v>
      </c>
      <c r="F31" s="138">
        <f t="shared" si="1"/>
        <v>18040803</v>
      </c>
    </row>
    <row r="32" spans="1:6" ht="30.75" customHeight="1">
      <c r="A32" s="136" t="s">
        <v>99</v>
      </c>
      <c r="B32" s="137"/>
      <c r="C32" s="153" t="s">
        <v>179</v>
      </c>
      <c r="D32" s="152">
        <v>7012200</v>
      </c>
      <c r="E32" s="157">
        <v>1402440</v>
      </c>
      <c r="F32" s="138">
        <f t="shared" si="1"/>
        <v>5609760</v>
      </c>
    </row>
    <row r="33" spans="1:6" ht="36.75" customHeight="1">
      <c r="A33" s="136" t="s">
        <v>101</v>
      </c>
      <c r="B33" s="137"/>
      <c r="C33" s="151" t="s">
        <v>180</v>
      </c>
      <c r="D33" s="152">
        <v>210100</v>
      </c>
      <c r="E33" s="146">
        <v>40410.03</v>
      </c>
      <c r="F33" s="138">
        <f t="shared" si="1"/>
        <v>169689.97</v>
      </c>
    </row>
    <row r="34" spans="1:6" ht="30" customHeight="1">
      <c r="A34" s="136" t="s">
        <v>100</v>
      </c>
      <c r="B34" s="137"/>
      <c r="C34" s="153" t="s">
        <v>181</v>
      </c>
      <c r="D34" s="152">
        <v>51887</v>
      </c>
      <c r="E34" s="146">
        <v>11803.92</v>
      </c>
      <c r="F34" s="138">
        <f t="shared" si="1"/>
        <v>40083.08</v>
      </c>
    </row>
    <row r="35" spans="1:6" ht="47.25" customHeight="1">
      <c r="A35" s="136" t="s">
        <v>102</v>
      </c>
      <c r="B35" s="137"/>
      <c r="C35" s="151" t="s">
        <v>182</v>
      </c>
      <c r="D35" s="152">
        <v>1258839.1</v>
      </c>
      <c r="E35" s="146">
        <v>314710</v>
      </c>
      <c r="F35" s="138">
        <f t="shared" si="1"/>
        <v>944129.1000000001</v>
      </c>
    </row>
    <row r="36" spans="1:6" ht="24" customHeight="1">
      <c r="A36" s="136" t="s">
        <v>103</v>
      </c>
      <c r="B36" s="137"/>
      <c r="C36" s="151" t="s">
        <v>183</v>
      </c>
      <c r="D36" s="152">
        <v>12870957.57</v>
      </c>
      <c r="E36" s="146">
        <v>1817955</v>
      </c>
      <c r="F36" s="140">
        <f>D36-E36</f>
        <v>11053002.57</v>
      </c>
    </row>
    <row r="37" spans="1:6" ht="24" customHeight="1" hidden="1">
      <c r="A37" s="166" t="s">
        <v>192</v>
      </c>
      <c r="B37" s="167"/>
      <c r="C37" s="168" t="s">
        <v>193</v>
      </c>
      <c r="D37" s="152">
        <v>0</v>
      </c>
      <c r="E37" s="146">
        <v>0</v>
      </c>
      <c r="F37" s="140">
        <f t="shared" si="1"/>
        <v>0</v>
      </c>
    </row>
    <row r="38" spans="1:6" ht="42.75" customHeight="1" thickBot="1">
      <c r="A38" s="169" t="s">
        <v>207</v>
      </c>
      <c r="B38" s="161"/>
      <c r="C38" s="162" t="s">
        <v>208</v>
      </c>
      <c r="D38" s="163">
        <v>132187.86</v>
      </c>
      <c r="E38" s="164">
        <v>132187.86</v>
      </c>
      <c r="F38" s="165">
        <v>0</v>
      </c>
    </row>
    <row r="39" spans="1:6" ht="36" customHeight="1" hidden="1" thickBot="1">
      <c r="A39" s="160" t="s">
        <v>210</v>
      </c>
      <c r="B39" s="175"/>
      <c r="C39" s="176" t="s">
        <v>209</v>
      </c>
      <c r="D39" s="177">
        <v>0</v>
      </c>
      <c r="E39" s="178">
        <v>0</v>
      </c>
      <c r="F39" s="179">
        <v>0</v>
      </c>
    </row>
    <row r="40" spans="1:6" ht="12.75">
      <c r="A40" s="107"/>
      <c r="B40" s="107"/>
      <c r="C40" s="107"/>
      <c r="D40" s="108"/>
      <c r="E40" s="109"/>
      <c r="F40" s="110"/>
    </row>
    <row r="41" spans="1:6" ht="12.75">
      <c r="A41" s="107"/>
      <c r="B41" s="107"/>
      <c r="C41" s="107"/>
      <c r="D41" s="108"/>
      <c r="E41" s="109"/>
      <c r="F41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1968503937007874" right="0.1968503937007874" top="1.1811023622047245" bottom="0.5905511811023623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"/>
  <sheetViews>
    <sheetView showGridLines="0" workbookViewId="0" topLeftCell="A46">
      <selection activeCell="G67" sqref="G67:H67"/>
    </sheetView>
  </sheetViews>
  <sheetFormatPr defaultColWidth="9.00390625" defaultRowHeight="12.75"/>
  <cols>
    <col min="1" max="1" width="50.87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7" width="11.375" style="5" customWidth="1"/>
    <col min="8" max="8" width="10.125" style="5" bestFit="1" customWidth="1"/>
    <col min="9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47">
        <f>SUM(D12:D135)</f>
        <v>52019897.54000001</v>
      </c>
      <c r="E11" s="144">
        <f>SUM(E12:E135)</f>
        <v>8878525.309999999</v>
      </c>
      <c r="F11" s="42">
        <f>D11-E11</f>
        <v>43141372.230000004</v>
      </c>
    </row>
    <row r="12" spans="1:6" ht="14.25" customHeight="1">
      <c r="A12" s="58" t="s">
        <v>8</v>
      </c>
      <c r="B12" s="43"/>
      <c r="C12" s="59"/>
      <c r="D12" s="41"/>
      <c r="E12" s="144"/>
      <c r="F12" s="44"/>
    </row>
    <row r="13" spans="1:6" ht="15.75" customHeight="1">
      <c r="A13" s="60" t="s">
        <v>71</v>
      </c>
      <c r="B13" s="43"/>
      <c r="C13" s="61" t="s">
        <v>107</v>
      </c>
      <c r="D13" s="105">
        <v>1308285</v>
      </c>
      <c r="E13" s="105">
        <v>431562.87</v>
      </c>
      <c r="F13" s="44">
        <f aca="true" t="shared" si="0" ref="F13:F36">D13-E13</f>
        <v>876722.13</v>
      </c>
    </row>
    <row r="14" spans="1:6" ht="18.75" customHeight="1">
      <c r="A14" s="60" t="s">
        <v>72</v>
      </c>
      <c r="B14" s="43"/>
      <c r="C14" s="61" t="s">
        <v>108</v>
      </c>
      <c r="D14" s="105">
        <v>300000</v>
      </c>
      <c r="E14" s="105">
        <v>133162.48</v>
      </c>
      <c r="F14" s="44">
        <f t="shared" si="0"/>
        <v>166837.52</v>
      </c>
    </row>
    <row r="15" spans="1:6" ht="18.75" customHeight="1">
      <c r="A15" s="60" t="s">
        <v>71</v>
      </c>
      <c r="B15" s="43"/>
      <c r="C15" s="61" t="s">
        <v>109</v>
      </c>
      <c r="D15" s="105">
        <v>5377530</v>
      </c>
      <c r="E15" s="105">
        <v>736348.02</v>
      </c>
      <c r="F15" s="44">
        <f t="shared" si="0"/>
        <v>4641181.98</v>
      </c>
    </row>
    <row r="16" spans="1:6" ht="18.75" customHeight="1">
      <c r="A16" s="60" t="s">
        <v>73</v>
      </c>
      <c r="B16" s="43"/>
      <c r="C16" s="61" t="s">
        <v>110</v>
      </c>
      <c r="D16" s="105">
        <v>15000</v>
      </c>
      <c r="E16" s="105">
        <v>0</v>
      </c>
      <c r="F16" s="44">
        <f t="shared" si="0"/>
        <v>15000</v>
      </c>
    </row>
    <row r="17" spans="1:6" ht="18.75" customHeight="1">
      <c r="A17" s="60" t="s">
        <v>72</v>
      </c>
      <c r="B17" s="43"/>
      <c r="C17" s="61" t="s">
        <v>111</v>
      </c>
      <c r="D17" s="105">
        <v>1360700</v>
      </c>
      <c r="E17" s="105">
        <v>255757.26</v>
      </c>
      <c r="F17" s="44">
        <f>D17-E17</f>
        <v>1104942.74</v>
      </c>
    </row>
    <row r="18" spans="1:6" ht="18.75" customHeight="1">
      <c r="A18" s="60" t="s">
        <v>75</v>
      </c>
      <c r="B18" s="43"/>
      <c r="C18" s="61" t="s">
        <v>155</v>
      </c>
      <c r="D18" s="105">
        <v>100000</v>
      </c>
      <c r="E18" s="105">
        <v>4000</v>
      </c>
      <c r="F18" s="44">
        <f>D18-E18</f>
        <v>96000</v>
      </c>
    </row>
    <row r="19" spans="1:6" ht="18.75" customHeight="1">
      <c r="A19" s="60" t="s">
        <v>234</v>
      </c>
      <c r="B19" s="43"/>
      <c r="C19" s="61" t="s">
        <v>223</v>
      </c>
      <c r="D19" s="105">
        <v>30000</v>
      </c>
      <c r="E19" s="105">
        <v>6439.07</v>
      </c>
      <c r="F19" s="44">
        <f t="shared" si="0"/>
        <v>23560.93</v>
      </c>
    </row>
    <row r="20" spans="1:6" ht="18.75" customHeight="1">
      <c r="A20" s="60" t="s">
        <v>234</v>
      </c>
      <c r="B20" s="43"/>
      <c r="C20" s="61" t="s">
        <v>224</v>
      </c>
      <c r="D20" s="105">
        <v>400000</v>
      </c>
      <c r="E20" s="105">
        <v>0</v>
      </c>
      <c r="F20" s="44">
        <f>D20-E20</f>
        <v>400000</v>
      </c>
    </row>
    <row r="21" spans="1:6" ht="18.75" customHeight="1">
      <c r="A21" s="60" t="s">
        <v>234</v>
      </c>
      <c r="B21" s="43"/>
      <c r="C21" s="61" t="s">
        <v>255</v>
      </c>
      <c r="D21" s="105">
        <v>150000</v>
      </c>
      <c r="E21" s="105">
        <v>0</v>
      </c>
      <c r="F21" s="44">
        <f t="shared" si="0"/>
        <v>150000</v>
      </c>
    </row>
    <row r="22" spans="1:6" ht="18.75" customHeight="1">
      <c r="A22" s="60" t="s">
        <v>71</v>
      </c>
      <c r="B22" s="43"/>
      <c r="C22" s="61" t="s">
        <v>112</v>
      </c>
      <c r="D22" s="105">
        <v>4206264</v>
      </c>
      <c r="E22" s="105">
        <v>663196.49</v>
      </c>
      <c r="F22" s="44">
        <f t="shared" si="0"/>
        <v>3543067.51</v>
      </c>
    </row>
    <row r="23" spans="1:6" ht="18.75" customHeight="1">
      <c r="A23" s="60" t="s">
        <v>73</v>
      </c>
      <c r="B23" s="43"/>
      <c r="C23" s="61" t="s">
        <v>113</v>
      </c>
      <c r="D23" s="105">
        <v>495100</v>
      </c>
      <c r="E23" s="105">
        <v>63070</v>
      </c>
      <c r="F23" s="44">
        <f t="shared" si="0"/>
        <v>432030</v>
      </c>
    </row>
    <row r="24" spans="1:6" ht="18.75" customHeight="1">
      <c r="A24" s="60" t="s">
        <v>72</v>
      </c>
      <c r="B24" s="43"/>
      <c r="C24" s="61" t="s">
        <v>114</v>
      </c>
      <c r="D24" s="105">
        <v>1262000</v>
      </c>
      <c r="E24" s="105">
        <v>263437.74</v>
      </c>
      <c r="F24" s="44">
        <f t="shared" si="0"/>
        <v>998562.26</v>
      </c>
    </row>
    <row r="25" spans="1:6" ht="18.75" customHeight="1">
      <c r="A25" s="60" t="s">
        <v>80</v>
      </c>
      <c r="B25" s="43"/>
      <c r="C25" s="61" t="s">
        <v>115</v>
      </c>
      <c r="D25" s="105">
        <v>14400</v>
      </c>
      <c r="E25" s="105">
        <v>3599.94</v>
      </c>
      <c r="F25" s="44">
        <f t="shared" si="0"/>
        <v>10800.06</v>
      </c>
    </row>
    <row r="26" spans="1:6" ht="18.75" customHeight="1">
      <c r="A26" s="60" t="s">
        <v>81</v>
      </c>
      <c r="B26" s="43"/>
      <c r="C26" s="61" t="s">
        <v>116</v>
      </c>
      <c r="D26" s="105">
        <v>540000</v>
      </c>
      <c r="E26" s="105">
        <v>165157.1</v>
      </c>
      <c r="F26" s="44">
        <f t="shared" si="0"/>
        <v>374842.9</v>
      </c>
    </row>
    <row r="27" spans="1:6" ht="18.75" customHeight="1">
      <c r="A27" s="60" t="s">
        <v>78</v>
      </c>
      <c r="B27" s="43"/>
      <c r="C27" s="61" t="s">
        <v>117</v>
      </c>
      <c r="D27" s="105">
        <v>160200</v>
      </c>
      <c r="E27" s="105">
        <v>13875</v>
      </c>
      <c r="F27" s="44">
        <f t="shared" si="0"/>
        <v>146325</v>
      </c>
    </row>
    <row r="28" spans="1:6" ht="18.75" customHeight="1">
      <c r="A28" s="60" t="s">
        <v>75</v>
      </c>
      <c r="B28" s="43"/>
      <c r="C28" s="61" t="s">
        <v>118</v>
      </c>
      <c r="D28" s="105">
        <v>165380</v>
      </c>
      <c r="E28" s="105">
        <v>21500</v>
      </c>
      <c r="F28" s="44">
        <f t="shared" si="0"/>
        <v>143880</v>
      </c>
    </row>
    <row r="29" spans="1:6" ht="18.75" customHeight="1">
      <c r="A29" s="60" t="s">
        <v>234</v>
      </c>
      <c r="B29" s="43"/>
      <c r="C29" s="61" t="s">
        <v>225</v>
      </c>
      <c r="D29" s="105">
        <v>20000</v>
      </c>
      <c r="E29" s="105">
        <v>0</v>
      </c>
      <c r="F29" s="44">
        <f t="shared" si="0"/>
        <v>20000</v>
      </c>
    </row>
    <row r="30" spans="1:6" ht="18.75" customHeight="1">
      <c r="A30" s="60" t="s">
        <v>77</v>
      </c>
      <c r="B30" s="43"/>
      <c r="C30" s="61" t="s">
        <v>119</v>
      </c>
      <c r="D30" s="105">
        <v>663500</v>
      </c>
      <c r="E30" s="105">
        <v>79139.4</v>
      </c>
      <c r="F30" s="44">
        <f t="shared" si="0"/>
        <v>584360.6</v>
      </c>
    </row>
    <row r="31" spans="1:6" ht="18.75" customHeight="1">
      <c r="A31" s="60" t="s">
        <v>233</v>
      </c>
      <c r="B31" s="43"/>
      <c r="C31" s="61" t="s">
        <v>226</v>
      </c>
      <c r="D31" s="105">
        <v>6070</v>
      </c>
      <c r="E31" s="105">
        <v>0</v>
      </c>
      <c r="F31" s="44">
        <f t="shared" si="0"/>
        <v>6070</v>
      </c>
    </row>
    <row r="32" spans="1:6" ht="18.75" customHeight="1">
      <c r="A32" s="60" t="s">
        <v>233</v>
      </c>
      <c r="B32" s="43"/>
      <c r="C32" s="61" t="s">
        <v>227</v>
      </c>
      <c r="D32" s="105">
        <v>11700</v>
      </c>
      <c r="E32" s="105">
        <v>4106</v>
      </c>
      <c r="F32" s="44">
        <f>D32-E32</f>
        <v>7594</v>
      </c>
    </row>
    <row r="33" spans="1:6" ht="18.75" customHeight="1">
      <c r="A33" s="60" t="s">
        <v>234</v>
      </c>
      <c r="B33" s="43"/>
      <c r="C33" s="61" t="s">
        <v>232</v>
      </c>
      <c r="D33" s="105">
        <v>20000</v>
      </c>
      <c r="E33" s="105">
        <v>2811.64</v>
      </c>
      <c r="F33" s="44">
        <f t="shared" si="0"/>
        <v>17188.36</v>
      </c>
    </row>
    <row r="34" spans="1:6" ht="18.75" customHeight="1">
      <c r="A34" s="60" t="s">
        <v>75</v>
      </c>
      <c r="B34" s="43"/>
      <c r="C34" s="61" t="s">
        <v>194</v>
      </c>
      <c r="D34" s="105">
        <v>121000</v>
      </c>
      <c r="E34" s="105">
        <v>11000</v>
      </c>
      <c r="F34" s="44">
        <f>D34-E34</f>
        <v>110000</v>
      </c>
    </row>
    <row r="35" spans="1:6" ht="18.75" customHeight="1">
      <c r="A35" s="60" t="s">
        <v>77</v>
      </c>
      <c r="B35" s="43"/>
      <c r="C35" s="61" t="s">
        <v>156</v>
      </c>
      <c r="D35" s="105">
        <v>15000</v>
      </c>
      <c r="E35" s="105">
        <v>6420</v>
      </c>
      <c r="F35" s="44">
        <f t="shared" si="0"/>
        <v>8580</v>
      </c>
    </row>
    <row r="36" spans="1:6" ht="18.75" customHeight="1">
      <c r="A36" s="60" t="s">
        <v>233</v>
      </c>
      <c r="B36" s="43"/>
      <c r="C36" s="61" t="s">
        <v>228</v>
      </c>
      <c r="D36" s="105">
        <v>32230</v>
      </c>
      <c r="E36" s="105">
        <v>0</v>
      </c>
      <c r="F36" s="44">
        <f t="shared" si="0"/>
        <v>32230</v>
      </c>
    </row>
    <row r="37" spans="1:6" ht="18.75" customHeight="1">
      <c r="A37" s="60" t="s">
        <v>233</v>
      </c>
      <c r="B37" s="43"/>
      <c r="C37" s="61" t="s">
        <v>229</v>
      </c>
      <c r="D37" s="105">
        <v>2000</v>
      </c>
      <c r="E37" s="105">
        <v>1024.37</v>
      </c>
      <c r="F37" s="44">
        <f aca="true" t="shared" si="1" ref="F37:F65">D37-E37</f>
        <v>975.6300000000001</v>
      </c>
    </row>
    <row r="38" spans="1:6" ht="18.75" customHeight="1">
      <c r="A38" s="60" t="s">
        <v>234</v>
      </c>
      <c r="B38" s="43"/>
      <c r="C38" s="61" t="s">
        <v>230</v>
      </c>
      <c r="D38" s="105">
        <v>15000</v>
      </c>
      <c r="E38" s="105">
        <v>0</v>
      </c>
      <c r="F38" s="44">
        <f t="shared" si="1"/>
        <v>15000</v>
      </c>
    </row>
    <row r="39" spans="1:6" ht="18.75" customHeight="1">
      <c r="A39" s="60" t="s">
        <v>80</v>
      </c>
      <c r="B39" s="43"/>
      <c r="C39" s="61" t="s">
        <v>157</v>
      </c>
      <c r="D39" s="105">
        <v>5964.84</v>
      </c>
      <c r="E39" s="105">
        <v>2264.46</v>
      </c>
      <c r="F39" s="44">
        <f t="shared" si="1"/>
        <v>3700.38</v>
      </c>
    </row>
    <row r="40" spans="1:6" ht="18.75" customHeight="1">
      <c r="A40" s="60" t="s">
        <v>78</v>
      </c>
      <c r="B40" s="43"/>
      <c r="C40" s="61" t="s">
        <v>158</v>
      </c>
      <c r="D40" s="105">
        <v>30000</v>
      </c>
      <c r="E40" s="105">
        <v>1900</v>
      </c>
      <c r="F40" s="44">
        <f t="shared" si="1"/>
        <v>28100</v>
      </c>
    </row>
    <row r="41" spans="1:6" ht="18.75" customHeight="1">
      <c r="A41" s="60" t="s">
        <v>234</v>
      </c>
      <c r="B41" s="43"/>
      <c r="C41" s="61" t="s">
        <v>231</v>
      </c>
      <c r="D41" s="105">
        <v>25000</v>
      </c>
      <c r="E41" s="105">
        <v>0</v>
      </c>
      <c r="F41" s="44">
        <f t="shared" si="1"/>
        <v>25000</v>
      </c>
    </row>
    <row r="42" spans="1:6" ht="18.75" customHeight="1">
      <c r="A42" s="60" t="s">
        <v>79</v>
      </c>
      <c r="B42" s="43"/>
      <c r="C42" s="61" t="s">
        <v>189</v>
      </c>
      <c r="D42" s="105">
        <v>1080000</v>
      </c>
      <c r="E42" s="105">
        <v>0</v>
      </c>
      <c r="F42" s="44">
        <f>D42-E42</f>
        <v>1080000</v>
      </c>
    </row>
    <row r="43" spans="1:6" ht="18.75" customHeight="1">
      <c r="A43" s="60" t="s">
        <v>77</v>
      </c>
      <c r="B43" s="43"/>
      <c r="C43" s="61" t="s">
        <v>159</v>
      </c>
      <c r="D43" s="105">
        <v>40000</v>
      </c>
      <c r="E43" s="105">
        <v>4847</v>
      </c>
      <c r="F43" s="44">
        <f t="shared" si="1"/>
        <v>35153</v>
      </c>
    </row>
    <row r="44" spans="1:6" ht="18.75" customHeight="1">
      <c r="A44" s="60" t="s">
        <v>73</v>
      </c>
      <c r="B44" s="43"/>
      <c r="C44" s="61" t="s">
        <v>120</v>
      </c>
      <c r="D44" s="105">
        <v>800000</v>
      </c>
      <c r="E44" s="105">
        <v>450000</v>
      </c>
      <c r="F44" s="44">
        <f>D44-E44</f>
        <v>350000</v>
      </c>
    </row>
    <row r="45" spans="1:6" ht="18.75" customHeight="1" hidden="1">
      <c r="A45" s="60" t="s">
        <v>76</v>
      </c>
      <c r="B45" s="43"/>
      <c r="C45" s="61" t="s">
        <v>201</v>
      </c>
      <c r="D45" s="105"/>
      <c r="E45" s="105"/>
      <c r="F45" s="44">
        <f t="shared" si="1"/>
        <v>0</v>
      </c>
    </row>
    <row r="46" spans="1:6" ht="18.75" customHeight="1">
      <c r="A46" s="60" t="s">
        <v>72</v>
      </c>
      <c r="B46" s="43"/>
      <c r="C46" s="61" t="s">
        <v>121</v>
      </c>
      <c r="D46" s="105">
        <v>135900</v>
      </c>
      <c r="E46" s="105">
        <v>135900</v>
      </c>
      <c r="F46" s="44">
        <f t="shared" si="1"/>
        <v>0</v>
      </c>
    </row>
    <row r="47" spans="1:6" ht="18.75" customHeight="1">
      <c r="A47" s="60" t="s">
        <v>234</v>
      </c>
      <c r="B47" s="43"/>
      <c r="C47" s="61" t="s">
        <v>235</v>
      </c>
      <c r="D47" s="105">
        <v>80000</v>
      </c>
      <c r="E47" s="105">
        <v>13900</v>
      </c>
      <c r="F47" s="44">
        <f t="shared" si="1"/>
        <v>66100</v>
      </c>
    </row>
    <row r="48" spans="1:6" ht="18.75" customHeight="1">
      <c r="A48" s="60" t="s">
        <v>234</v>
      </c>
      <c r="B48" s="43"/>
      <c r="C48" s="61" t="s">
        <v>236</v>
      </c>
      <c r="D48" s="105">
        <v>14370</v>
      </c>
      <c r="E48" s="105">
        <v>0</v>
      </c>
      <c r="F48" s="44">
        <f>D48-E48</f>
        <v>14370</v>
      </c>
    </row>
    <row r="49" spans="1:6" ht="18.75" customHeight="1">
      <c r="A49" s="60" t="s">
        <v>74</v>
      </c>
      <c r="B49" s="43"/>
      <c r="C49" s="61" t="s">
        <v>122</v>
      </c>
      <c r="D49" s="105">
        <v>50000</v>
      </c>
      <c r="E49" s="105">
        <v>0</v>
      </c>
      <c r="F49" s="44">
        <f t="shared" si="1"/>
        <v>50000</v>
      </c>
    </row>
    <row r="50" spans="1:6" ht="18.75" customHeight="1">
      <c r="A50" s="60" t="s">
        <v>71</v>
      </c>
      <c r="B50" s="43"/>
      <c r="C50" s="61" t="s">
        <v>141</v>
      </c>
      <c r="D50" s="105">
        <v>137000</v>
      </c>
      <c r="E50" s="105">
        <v>31036.89</v>
      </c>
      <c r="F50" s="44">
        <f t="shared" si="1"/>
        <v>105963.11</v>
      </c>
    </row>
    <row r="51" spans="1:6" ht="18.75" customHeight="1">
      <c r="A51" s="60" t="s">
        <v>72</v>
      </c>
      <c r="B51" s="43"/>
      <c r="C51" s="61" t="s">
        <v>142</v>
      </c>
      <c r="D51" s="105">
        <v>41374</v>
      </c>
      <c r="E51" s="105">
        <v>9373.14</v>
      </c>
      <c r="F51" s="44">
        <f>D51-E51</f>
        <v>32000.86</v>
      </c>
    </row>
    <row r="52" spans="1:6" ht="18.75" customHeight="1">
      <c r="A52" s="60" t="s">
        <v>79</v>
      </c>
      <c r="B52" s="43"/>
      <c r="C52" s="61" t="s">
        <v>211</v>
      </c>
      <c r="D52" s="105">
        <v>26300</v>
      </c>
      <c r="E52" s="105">
        <v>0</v>
      </c>
      <c r="F52" s="44">
        <f>D52-E52</f>
        <v>26300</v>
      </c>
    </row>
    <row r="53" spans="1:6" ht="18.75" customHeight="1">
      <c r="A53" s="60" t="s">
        <v>77</v>
      </c>
      <c r="B53" s="43"/>
      <c r="C53" s="61" t="s">
        <v>237</v>
      </c>
      <c r="D53" s="105">
        <v>5426</v>
      </c>
      <c r="E53" s="105">
        <v>0</v>
      </c>
      <c r="F53" s="44">
        <f t="shared" si="1"/>
        <v>5426</v>
      </c>
    </row>
    <row r="54" spans="1:6" ht="18.75" customHeight="1">
      <c r="A54" s="60" t="s">
        <v>71</v>
      </c>
      <c r="B54" s="43"/>
      <c r="C54" s="61" t="s">
        <v>143</v>
      </c>
      <c r="D54" s="105">
        <v>36264</v>
      </c>
      <c r="E54" s="105">
        <v>9066</v>
      </c>
      <c r="F54" s="44">
        <f t="shared" si="1"/>
        <v>27198</v>
      </c>
    </row>
    <row r="55" spans="1:6" ht="18.75" customHeight="1">
      <c r="A55" s="60" t="s">
        <v>72</v>
      </c>
      <c r="B55" s="43"/>
      <c r="C55" s="61" t="s">
        <v>144</v>
      </c>
      <c r="D55" s="105">
        <v>10951</v>
      </c>
      <c r="E55" s="105">
        <v>2737.92</v>
      </c>
      <c r="F55" s="44">
        <f>D55-E55</f>
        <v>8213.08</v>
      </c>
    </row>
    <row r="56" spans="1:6" ht="18.75" customHeight="1" hidden="1">
      <c r="A56" s="60" t="s">
        <v>75</v>
      </c>
      <c r="B56" s="43"/>
      <c r="C56" s="61" t="s">
        <v>202</v>
      </c>
      <c r="D56" s="105"/>
      <c r="E56" s="105"/>
      <c r="F56" s="44">
        <f>D56-E56</f>
        <v>0</v>
      </c>
    </row>
    <row r="57" spans="1:6" ht="18.75" customHeight="1" hidden="1">
      <c r="A57" s="60" t="s">
        <v>79</v>
      </c>
      <c r="B57" s="43"/>
      <c r="C57" s="61" t="s">
        <v>203</v>
      </c>
      <c r="D57" s="105"/>
      <c r="E57" s="105"/>
      <c r="F57" s="44">
        <f>D57-E57</f>
        <v>0</v>
      </c>
    </row>
    <row r="58" spans="1:6" ht="18.75" customHeight="1">
      <c r="A58" s="60" t="s">
        <v>77</v>
      </c>
      <c r="B58" s="43"/>
      <c r="C58" s="61" t="s">
        <v>204</v>
      </c>
      <c r="D58" s="105">
        <v>4672</v>
      </c>
      <c r="E58" s="105">
        <v>0</v>
      </c>
      <c r="F58" s="44">
        <f t="shared" si="1"/>
        <v>4672</v>
      </c>
    </row>
    <row r="59" spans="1:6" ht="18.75" customHeight="1">
      <c r="A59" s="60" t="s">
        <v>74</v>
      </c>
      <c r="B59" s="43"/>
      <c r="C59" s="61" t="s">
        <v>212</v>
      </c>
      <c r="D59" s="105">
        <v>1000000</v>
      </c>
      <c r="E59" s="105">
        <v>0</v>
      </c>
      <c r="F59" s="44">
        <f>D59-E59</f>
        <v>1000000</v>
      </c>
    </row>
    <row r="60" spans="1:6" ht="18.75" customHeight="1">
      <c r="A60" s="60" t="s">
        <v>77</v>
      </c>
      <c r="B60" s="43"/>
      <c r="C60" s="61" t="s">
        <v>153</v>
      </c>
      <c r="D60" s="105">
        <v>2000</v>
      </c>
      <c r="E60" s="105">
        <v>0</v>
      </c>
      <c r="F60" s="44">
        <f>D60-E60</f>
        <v>2000</v>
      </c>
    </row>
    <row r="61" spans="1:6" ht="18.75" customHeight="1">
      <c r="A61" s="60" t="s">
        <v>75</v>
      </c>
      <c r="B61" s="43"/>
      <c r="C61" s="61" t="s">
        <v>123</v>
      </c>
      <c r="D61" s="105">
        <v>70000</v>
      </c>
      <c r="E61" s="105">
        <v>0</v>
      </c>
      <c r="F61" s="44">
        <f t="shared" si="1"/>
        <v>70000</v>
      </c>
    </row>
    <row r="62" spans="1:6" ht="18.75" customHeight="1">
      <c r="A62" s="60" t="s">
        <v>79</v>
      </c>
      <c r="B62" s="43"/>
      <c r="C62" s="61" t="s">
        <v>160</v>
      </c>
      <c r="D62" s="105">
        <v>75000</v>
      </c>
      <c r="E62" s="105">
        <v>75000</v>
      </c>
      <c r="F62" s="44">
        <f>D62-E62</f>
        <v>0</v>
      </c>
    </row>
    <row r="63" spans="1:6" ht="18.75" customHeight="1">
      <c r="A63" s="60" t="s">
        <v>75</v>
      </c>
      <c r="B63" s="43"/>
      <c r="C63" s="61" t="s">
        <v>213</v>
      </c>
      <c r="D63" s="105">
        <v>3150</v>
      </c>
      <c r="E63" s="105">
        <v>0</v>
      </c>
      <c r="F63" s="44">
        <f>D63-E63</f>
        <v>3150</v>
      </c>
    </row>
    <row r="64" spans="1:6" ht="18.75" customHeight="1">
      <c r="A64" s="60" t="s">
        <v>75</v>
      </c>
      <c r="B64" s="43"/>
      <c r="C64" s="61" t="s">
        <v>161</v>
      </c>
      <c r="D64" s="105">
        <v>1350</v>
      </c>
      <c r="E64" s="105">
        <v>0</v>
      </c>
      <c r="F64" s="44">
        <f>D64-E64</f>
        <v>1350</v>
      </c>
    </row>
    <row r="65" spans="1:6" ht="18.75" customHeight="1">
      <c r="A65" s="60" t="s">
        <v>234</v>
      </c>
      <c r="B65" s="43"/>
      <c r="C65" s="61" t="s">
        <v>238</v>
      </c>
      <c r="D65" s="105">
        <v>21245</v>
      </c>
      <c r="E65" s="105">
        <v>0</v>
      </c>
      <c r="F65" s="44">
        <f t="shared" si="1"/>
        <v>21245</v>
      </c>
    </row>
    <row r="66" spans="1:6" ht="18.75" customHeight="1">
      <c r="A66" s="60" t="s">
        <v>234</v>
      </c>
      <c r="B66" s="43"/>
      <c r="C66" s="61" t="s">
        <v>239</v>
      </c>
      <c r="D66" s="105">
        <v>9105</v>
      </c>
      <c r="E66" s="105">
        <v>0</v>
      </c>
      <c r="F66" s="44">
        <f>D66-E66</f>
        <v>9105</v>
      </c>
    </row>
    <row r="67" spans="1:8" ht="18.75" customHeight="1">
      <c r="A67" s="60" t="s">
        <v>78</v>
      </c>
      <c r="B67" s="43"/>
      <c r="C67" s="61" t="s">
        <v>162</v>
      </c>
      <c r="D67" s="105">
        <v>2694247.03</v>
      </c>
      <c r="E67" s="105">
        <v>695816</v>
      </c>
      <c r="F67" s="44">
        <f aca="true" t="shared" si="2" ref="F67:F72">D67-E67</f>
        <v>1998431.0299999998</v>
      </c>
      <c r="G67" s="170"/>
      <c r="H67" s="170"/>
    </row>
    <row r="68" spans="1:6" ht="18.75" customHeight="1">
      <c r="A68" s="60" t="s">
        <v>75</v>
      </c>
      <c r="B68" s="43"/>
      <c r="C68" s="61" t="s">
        <v>163</v>
      </c>
      <c r="D68" s="105">
        <v>50000</v>
      </c>
      <c r="E68" s="105">
        <v>0</v>
      </c>
      <c r="F68" s="44">
        <f t="shared" si="2"/>
        <v>50000</v>
      </c>
    </row>
    <row r="69" spans="1:6" ht="18.75" customHeight="1">
      <c r="A69" s="60" t="s">
        <v>78</v>
      </c>
      <c r="B69" s="43"/>
      <c r="C69" s="61" t="s">
        <v>124</v>
      </c>
      <c r="D69" s="105">
        <v>1026750</v>
      </c>
      <c r="E69" s="105">
        <v>144045.12</v>
      </c>
      <c r="F69" s="44">
        <f t="shared" si="2"/>
        <v>882704.88</v>
      </c>
    </row>
    <row r="70" spans="1:6" ht="18.75" customHeight="1">
      <c r="A70" s="60" t="s">
        <v>75</v>
      </c>
      <c r="B70" s="43"/>
      <c r="C70" s="61" t="s">
        <v>125</v>
      </c>
      <c r="D70" s="105">
        <v>30000</v>
      </c>
      <c r="E70" s="105">
        <v>0</v>
      </c>
      <c r="F70" s="44">
        <f t="shared" si="2"/>
        <v>30000</v>
      </c>
    </row>
    <row r="71" spans="1:6" ht="18.75" customHeight="1">
      <c r="A71" s="60" t="s">
        <v>78</v>
      </c>
      <c r="B71" s="43"/>
      <c r="C71" s="61" t="s">
        <v>164</v>
      </c>
      <c r="D71" s="105">
        <v>118000</v>
      </c>
      <c r="E71" s="105">
        <v>0</v>
      </c>
      <c r="F71" s="44">
        <f t="shared" si="2"/>
        <v>118000</v>
      </c>
    </row>
    <row r="72" spans="1:6" ht="18.75" customHeight="1">
      <c r="A72" s="60" t="s">
        <v>75</v>
      </c>
      <c r="B72" s="43"/>
      <c r="C72" s="61" t="s">
        <v>190</v>
      </c>
      <c r="D72" s="105">
        <v>10000</v>
      </c>
      <c r="E72" s="105">
        <v>0</v>
      </c>
      <c r="F72" s="44">
        <f t="shared" si="2"/>
        <v>10000</v>
      </c>
    </row>
    <row r="73" spans="1:6" ht="18.75" customHeight="1">
      <c r="A73" s="60" t="s">
        <v>79</v>
      </c>
      <c r="B73" s="43"/>
      <c r="C73" s="61" t="s">
        <v>240</v>
      </c>
      <c r="D73" s="105">
        <v>100000</v>
      </c>
      <c r="E73" s="105">
        <v>28544.2</v>
      </c>
      <c r="F73" s="44">
        <f>D73-E73</f>
        <v>71455.8</v>
      </c>
    </row>
    <row r="74" spans="1:6" ht="18.75" customHeight="1">
      <c r="A74" s="60" t="s">
        <v>77</v>
      </c>
      <c r="B74" s="43"/>
      <c r="C74" s="61" t="s">
        <v>241</v>
      </c>
      <c r="D74" s="105">
        <v>100000</v>
      </c>
      <c r="E74" s="105">
        <v>908.6</v>
      </c>
      <c r="F74" s="44">
        <f>D74-E74</f>
        <v>99091.4</v>
      </c>
    </row>
    <row r="75" spans="1:6" ht="18.75" customHeight="1">
      <c r="A75" s="60" t="s">
        <v>78</v>
      </c>
      <c r="B75" s="43"/>
      <c r="C75" s="61" t="s">
        <v>165</v>
      </c>
      <c r="D75" s="105">
        <v>57000</v>
      </c>
      <c r="E75" s="105">
        <v>0</v>
      </c>
      <c r="F75" s="44">
        <f aca="true" t="shared" si="3" ref="F75:F111">D75-E75</f>
        <v>57000</v>
      </c>
    </row>
    <row r="76" spans="1:6" ht="18.75" customHeight="1">
      <c r="A76" s="60" t="s">
        <v>75</v>
      </c>
      <c r="B76" s="43"/>
      <c r="C76" s="61" t="s">
        <v>166</v>
      </c>
      <c r="D76" s="105">
        <v>30000</v>
      </c>
      <c r="E76" s="105">
        <v>0</v>
      </c>
      <c r="F76" s="44">
        <f t="shared" si="3"/>
        <v>30000</v>
      </c>
    </row>
    <row r="77" spans="1:6" ht="18.75" customHeight="1">
      <c r="A77" s="60" t="s">
        <v>78</v>
      </c>
      <c r="B77" s="43"/>
      <c r="C77" s="61" t="s">
        <v>126</v>
      </c>
      <c r="D77" s="105">
        <v>100000</v>
      </c>
      <c r="E77" s="105">
        <v>0</v>
      </c>
      <c r="F77" s="44">
        <f t="shared" si="3"/>
        <v>100000</v>
      </c>
    </row>
    <row r="78" spans="1:6" ht="18.75" customHeight="1">
      <c r="A78" s="60" t="s">
        <v>75</v>
      </c>
      <c r="B78" s="43"/>
      <c r="C78" s="61" t="s">
        <v>167</v>
      </c>
      <c r="D78" s="105">
        <v>30000</v>
      </c>
      <c r="E78" s="105">
        <v>0</v>
      </c>
      <c r="F78" s="44">
        <f t="shared" si="3"/>
        <v>30000</v>
      </c>
    </row>
    <row r="79" spans="1:6" ht="18.75" customHeight="1">
      <c r="A79" s="60" t="s">
        <v>80</v>
      </c>
      <c r="B79" s="43"/>
      <c r="C79" s="61" t="s">
        <v>168</v>
      </c>
      <c r="D79" s="105">
        <v>180000</v>
      </c>
      <c r="E79" s="105">
        <v>39432.55</v>
      </c>
      <c r="F79" s="44">
        <f t="shared" si="3"/>
        <v>140567.45</v>
      </c>
    </row>
    <row r="80" spans="1:6" ht="18.75" customHeight="1">
      <c r="A80" s="60" t="s">
        <v>75</v>
      </c>
      <c r="B80" s="43"/>
      <c r="C80" s="61" t="s">
        <v>169</v>
      </c>
      <c r="D80" s="105">
        <v>280000</v>
      </c>
      <c r="E80" s="105">
        <v>176814</v>
      </c>
      <c r="F80" s="44">
        <f t="shared" si="3"/>
        <v>103186</v>
      </c>
    </row>
    <row r="81" spans="1:7" ht="25.5" customHeight="1">
      <c r="A81" s="60" t="s">
        <v>82</v>
      </c>
      <c r="B81" s="43"/>
      <c r="C81" s="61" t="s">
        <v>188</v>
      </c>
      <c r="D81" s="105">
        <v>134000</v>
      </c>
      <c r="E81" s="105">
        <v>11433.57</v>
      </c>
      <c r="F81" s="62">
        <f t="shared" si="3"/>
        <v>122566.43</v>
      </c>
      <c r="G81" s="46"/>
    </row>
    <row r="82" spans="1:6" ht="18.75" customHeight="1">
      <c r="A82" s="60" t="s">
        <v>79</v>
      </c>
      <c r="B82" s="43"/>
      <c r="C82" s="61" t="s">
        <v>214</v>
      </c>
      <c r="D82" s="105">
        <v>428740.8</v>
      </c>
      <c r="E82" s="105">
        <v>0</v>
      </c>
      <c r="F82" s="44">
        <f t="shared" si="3"/>
        <v>428740.8</v>
      </c>
    </row>
    <row r="83" spans="1:6" ht="18.75" customHeight="1">
      <c r="A83" s="60" t="s">
        <v>79</v>
      </c>
      <c r="B83" s="43"/>
      <c r="C83" s="61" t="s">
        <v>242</v>
      </c>
      <c r="D83" s="105">
        <v>500084</v>
      </c>
      <c r="E83" s="105">
        <v>0</v>
      </c>
      <c r="F83" s="44">
        <f>D83-E83</f>
        <v>500084</v>
      </c>
    </row>
    <row r="84" spans="1:7" ht="18.75" customHeight="1">
      <c r="A84" s="60" t="s">
        <v>78</v>
      </c>
      <c r="B84" s="43"/>
      <c r="C84" s="61" t="s">
        <v>127</v>
      </c>
      <c r="D84" s="105">
        <v>100000</v>
      </c>
      <c r="E84" s="105">
        <v>0</v>
      </c>
      <c r="F84" s="62">
        <f t="shared" si="3"/>
        <v>100000</v>
      </c>
      <c r="G84" s="46"/>
    </row>
    <row r="85" spans="1:7" ht="18.75" customHeight="1">
      <c r="A85" s="60" t="s">
        <v>75</v>
      </c>
      <c r="B85" s="43"/>
      <c r="C85" s="61" t="s">
        <v>128</v>
      </c>
      <c r="D85" s="105">
        <v>10000</v>
      </c>
      <c r="E85" s="105">
        <v>0</v>
      </c>
      <c r="F85" s="62">
        <f>D85-E85</f>
        <v>10000</v>
      </c>
      <c r="G85" s="46"/>
    </row>
    <row r="86" spans="1:7" ht="18.75" customHeight="1">
      <c r="A86" s="60" t="s">
        <v>79</v>
      </c>
      <c r="B86" s="43"/>
      <c r="C86" s="61" t="s">
        <v>243</v>
      </c>
      <c r="D86" s="105">
        <v>600000</v>
      </c>
      <c r="E86" s="105">
        <v>0</v>
      </c>
      <c r="F86" s="62">
        <f t="shared" si="3"/>
        <v>600000</v>
      </c>
      <c r="G86" s="46"/>
    </row>
    <row r="87" spans="1:7" ht="18.75" customHeight="1">
      <c r="A87" s="60" t="s">
        <v>81</v>
      </c>
      <c r="B87" s="43"/>
      <c r="C87" s="61" t="s">
        <v>129</v>
      </c>
      <c r="D87" s="105">
        <v>1200</v>
      </c>
      <c r="E87" s="105">
        <v>0</v>
      </c>
      <c r="F87" s="62">
        <f t="shared" si="3"/>
        <v>1200</v>
      </c>
      <c r="G87" s="46"/>
    </row>
    <row r="88" spans="1:6" ht="18.75" customHeight="1">
      <c r="A88" s="60" t="s">
        <v>78</v>
      </c>
      <c r="B88" s="43"/>
      <c r="C88" s="61" t="s">
        <v>130</v>
      </c>
      <c r="D88" s="105">
        <v>82600</v>
      </c>
      <c r="E88" s="105">
        <v>0</v>
      </c>
      <c r="F88" s="44">
        <f t="shared" si="3"/>
        <v>82600</v>
      </c>
    </row>
    <row r="89" spans="1:6" ht="18.75" customHeight="1">
      <c r="A89" s="60" t="s">
        <v>75</v>
      </c>
      <c r="B89" s="43"/>
      <c r="C89" s="61" t="s">
        <v>131</v>
      </c>
      <c r="D89" s="105">
        <v>9157.1</v>
      </c>
      <c r="E89" s="105">
        <v>0</v>
      </c>
      <c r="F89" s="44">
        <f t="shared" si="3"/>
        <v>9157.1</v>
      </c>
    </row>
    <row r="90" spans="1:6" ht="18.75" customHeight="1">
      <c r="A90" s="60" t="s">
        <v>78</v>
      </c>
      <c r="B90" s="43"/>
      <c r="C90" s="61" t="s">
        <v>132</v>
      </c>
      <c r="D90" s="105">
        <v>40000</v>
      </c>
      <c r="E90" s="105">
        <v>0</v>
      </c>
      <c r="F90" s="44">
        <f t="shared" si="3"/>
        <v>40000</v>
      </c>
    </row>
    <row r="91" spans="1:6" ht="18.75" customHeight="1">
      <c r="A91" s="60" t="s">
        <v>75</v>
      </c>
      <c r="B91" s="43"/>
      <c r="C91" s="61" t="s">
        <v>133</v>
      </c>
      <c r="D91" s="105">
        <v>6000</v>
      </c>
      <c r="E91" s="105">
        <v>0</v>
      </c>
      <c r="F91" s="44">
        <f t="shared" si="3"/>
        <v>6000</v>
      </c>
    </row>
    <row r="92" spans="1:6" ht="18.75" customHeight="1">
      <c r="A92" s="60" t="s">
        <v>78</v>
      </c>
      <c r="B92" s="43"/>
      <c r="C92" s="61" t="s">
        <v>134</v>
      </c>
      <c r="D92" s="105">
        <v>200000</v>
      </c>
      <c r="E92" s="105">
        <v>0</v>
      </c>
      <c r="F92" s="44">
        <f>D92-E92</f>
        <v>200000</v>
      </c>
    </row>
    <row r="93" spans="1:6" ht="18.75" customHeight="1">
      <c r="A93" s="60" t="s">
        <v>75</v>
      </c>
      <c r="B93" s="43"/>
      <c r="C93" s="61" t="s">
        <v>244</v>
      </c>
      <c r="D93" s="105">
        <v>15000</v>
      </c>
      <c r="E93" s="105">
        <v>0</v>
      </c>
      <c r="F93" s="44">
        <f t="shared" si="3"/>
        <v>15000</v>
      </c>
    </row>
    <row r="94" spans="1:6" ht="18.75" customHeight="1">
      <c r="A94" s="60" t="s">
        <v>78</v>
      </c>
      <c r="B94" s="43"/>
      <c r="C94" s="61" t="s">
        <v>154</v>
      </c>
      <c r="D94" s="105">
        <v>50000</v>
      </c>
      <c r="E94" s="105">
        <v>0</v>
      </c>
      <c r="F94" s="44">
        <f>D94-E94</f>
        <v>50000</v>
      </c>
    </row>
    <row r="95" spans="1:6" ht="18.75" customHeight="1">
      <c r="A95" s="60" t="s">
        <v>75</v>
      </c>
      <c r="B95" s="43"/>
      <c r="C95" s="61" t="s">
        <v>245</v>
      </c>
      <c r="D95" s="105">
        <v>10000</v>
      </c>
      <c r="E95" s="105">
        <v>0</v>
      </c>
      <c r="F95" s="44">
        <f t="shared" si="3"/>
        <v>10000</v>
      </c>
    </row>
    <row r="96" spans="1:6" ht="18.75" customHeight="1">
      <c r="A96" s="60" t="s">
        <v>78</v>
      </c>
      <c r="B96" s="43"/>
      <c r="C96" s="61" t="s">
        <v>215</v>
      </c>
      <c r="D96" s="105">
        <v>362000</v>
      </c>
      <c r="E96" s="105">
        <v>40417.8</v>
      </c>
      <c r="F96" s="44">
        <f>D96-E96</f>
        <v>321582.2</v>
      </c>
    </row>
    <row r="97" spans="1:6" ht="18.75" customHeight="1">
      <c r="A97" s="60" t="s">
        <v>75</v>
      </c>
      <c r="B97" s="43"/>
      <c r="C97" s="61" t="s">
        <v>246</v>
      </c>
      <c r="D97" s="105">
        <v>10000</v>
      </c>
      <c r="E97" s="105">
        <v>0</v>
      </c>
      <c r="F97" s="44">
        <f>D97-E97</f>
        <v>10000</v>
      </c>
    </row>
    <row r="98" spans="1:6" ht="18.75" customHeight="1">
      <c r="A98" s="60" t="s">
        <v>79</v>
      </c>
      <c r="B98" s="43"/>
      <c r="C98" s="61" t="s">
        <v>247</v>
      </c>
      <c r="D98" s="105">
        <v>188000</v>
      </c>
      <c r="E98" s="105">
        <v>0</v>
      </c>
      <c r="F98" s="44">
        <f t="shared" si="3"/>
        <v>188000</v>
      </c>
    </row>
    <row r="99" spans="1:6" ht="18.75" customHeight="1">
      <c r="A99" s="60" t="s">
        <v>81</v>
      </c>
      <c r="B99" s="43"/>
      <c r="C99" s="61" t="s">
        <v>135</v>
      </c>
      <c r="D99" s="105">
        <v>413000</v>
      </c>
      <c r="E99" s="105">
        <v>126954.37</v>
      </c>
      <c r="F99" s="44">
        <f t="shared" si="3"/>
        <v>286045.63</v>
      </c>
    </row>
    <row r="100" spans="1:6" ht="18.75" customHeight="1">
      <c r="A100" s="60" t="s">
        <v>78</v>
      </c>
      <c r="B100" s="43"/>
      <c r="C100" s="61" t="s">
        <v>136</v>
      </c>
      <c r="D100" s="105">
        <v>303201</v>
      </c>
      <c r="E100" s="105">
        <v>68054.14</v>
      </c>
      <c r="F100" s="44">
        <f t="shared" si="3"/>
        <v>235146.86</v>
      </c>
    </row>
    <row r="101" spans="1:6" ht="18.75" customHeight="1" hidden="1">
      <c r="A101" s="60" t="s">
        <v>75</v>
      </c>
      <c r="B101" s="43"/>
      <c r="C101" s="61" t="s">
        <v>137</v>
      </c>
      <c r="D101" s="105"/>
      <c r="E101" s="105"/>
      <c r="F101" s="44">
        <f t="shared" si="3"/>
        <v>0</v>
      </c>
    </row>
    <row r="102" spans="1:6" ht="18.75" customHeight="1" hidden="1">
      <c r="A102" s="60" t="s">
        <v>78</v>
      </c>
      <c r="B102" s="43"/>
      <c r="C102" s="61" t="s">
        <v>205</v>
      </c>
      <c r="D102" s="105"/>
      <c r="E102" s="105"/>
      <c r="F102" s="44">
        <f>D102-E102</f>
        <v>0</v>
      </c>
    </row>
    <row r="103" spans="1:6" ht="18.75" customHeight="1" hidden="1">
      <c r="A103" s="60" t="s">
        <v>77</v>
      </c>
      <c r="B103" s="43"/>
      <c r="C103" s="61" t="s">
        <v>206</v>
      </c>
      <c r="D103" s="105"/>
      <c r="E103" s="105"/>
      <c r="F103" s="44">
        <f t="shared" si="3"/>
        <v>0</v>
      </c>
    </row>
    <row r="104" spans="1:6" ht="18.75" customHeight="1" hidden="1">
      <c r="A104" s="60" t="s">
        <v>79</v>
      </c>
      <c r="B104" s="43"/>
      <c r="C104" s="61" t="s">
        <v>195</v>
      </c>
      <c r="D104" s="105"/>
      <c r="E104" s="105"/>
      <c r="F104" s="44">
        <f t="shared" si="3"/>
        <v>0</v>
      </c>
    </row>
    <row r="105" spans="1:6" ht="18.75" customHeight="1" hidden="1">
      <c r="A105" s="60" t="s">
        <v>79</v>
      </c>
      <c r="B105" s="43"/>
      <c r="C105" s="61" t="s">
        <v>196</v>
      </c>
      <c r="D105" s="105"/>
      <c r="E105" s="105"/>
      <c r="F105" s="44">
        <f t="shared" si="3"/>
        <v>0</v>
      </c>
    </row>
    <row r="106" spans="1:6" ht="18.75" customHeight="1">
      <c r="A106" s="60" t="s">
        <v>74</v>
      </c>
      <c r="B106" s="43"/>
      <c r="C106" s="61" t="s">
        <v>216</v>
      </c>
      <c r="D106" s="105">
        <v>18000</v>
      </c>
      <c r="E106" s="105">
        <v>0</v>
      </c>
      <c r="F106" s="44">
        <f t="shared" si="3"/>
        <v>18000</v>
      </c>
    </row>
    <row r="107" spans="1:6" ht="18.75" customHeight="1">
      <c r="A107" s="60" t="s">
        <v>234</v>
      </c>
      <c r="B107" s="43"/>
      <c r="C107" s="61" t="s">
        <v>248</v>
      </c>
      <c r="D107" s="105">
        <v>22000</v>
      </c>
      <c r="E107" s="105">
        <v>0</v>
      </c>
      <c r="F107" s="44">
        <f t="shared" si="3"/>
        <v>22000</v>
      </c>
    </row>
    <row r="108" spans="1:6" ht="18.75" customHeight="1">
      <c r="A108" s="60" t="s">
        <v>78</v>
      </c>
      <c r="B108" s="43"/>
      <c r="C108" s="143" t="s">
        <v>218</v>
      </c>
      <c r="D108" s="105">
        <v>3718446.68</v>
      </c>
      <c r="E108" s="105">
        <v>0</v>
      </c>
      <c r="F108" s="44">
        <f>D108-E108</f>
        <v>3718446.68</v>
      </c>
    </row>
    <row r="109" spans="1:6" ht="18.75" customHeight="1" hidden="1">
      <c r="A109" s="60" t="s">
        <v>71</v>
      </c>
      <c r="B109" s="43"/>
      <c r="C109" s="143" t="s">
        <v>197</v>
      </c>
      <c r="D109" s="105"/>
      <c r="E109" s="105"/>
      <c r="F109" s="44">
        <f t="shared" si="3"/>
        <v>0</v>
      </c>
    </row>
    <row r="110" spans="1:6" ht="18.75" customHeight="1" hidden="1">
      <c r="A110" s="60" t="s">
        <v>72</v>
      </c>
      <c r="B110" s="43"/>
      <c r="C110" s="143" t="s">
        <v>198</v>
      </c>
      <c r="D110" s="105"/>
      <c r="E110" s="105"/>
      <c r="F110" s="44">
        <f>D110-E110</f>
        <v>0</v>
      </c>
    </row>
    <row r="111" spans="1:6" ht="18.75" customHeight="1" hidden="1">
      <c r="A111" s="60" t="s">
        <v>79</v>
      </c>
      <c r="B111" s="43"/>
      <c r="C111" s="143" t="s">
        <v>184</v>
      </c>
      <c r="D111" s="105"/>
      <c r="E111" s="105"/>
      <c r="F111" s="44">
        <f t="shared" si="3"/>
        <v>0</v>
      </c>
    </row>
    <row r="112" spans="1:6" ht="18.75" customHeight="1" hidden="1">
      <c r="A112" s="60" t="s">
        <v>77</v>
      </c>
      <c r="B112" s="43"/>
      <c r="C112" s="143" t="s">
        <v>185</v>
      </c>
      <c r="D112" s="105"/>
      <c r="E112" s="105"/>
      <c r="F112" s="44">
        <f>D112-E112</f>
        <v>0</v>
      </c>
    </row>
    <row r="113" spans="1:6" ht="18.75" customHeight="1">
      <c r="A113" s="60" t="s">
        <v>234</v>
      </c>
      <c r="B113" s="43"/>
      <c r="C113" s="61" t="s">
        <v>249</v>
      </c>
      <c r="D113" s="105">
        <v>100000</v>
      </c>
      <c r="E113" s="105">
        <v>16452</v>
      </c>
      <c r="F113" s="44">
        <f aca="true" t="shared" si="4" ref="F113:F130">D113-E113</f>
        <v>83548</v>
      </c>
    </row>
    <row r="114" spans="1:6" ht="18.75" customHeight="1">
      <c r="A114" s="60" t="s">
        <v>71</v>
      </c>
      <c r="B114" s="43"/>
      <c r="C114" s="61" t="s">
        <v>145</v>
      </c>
      <c r="D114" s="105">
        <v>6002020</v>
      </c>
      <c r="E114" s="105">
        <v>1243754.47</v>
      </c>
      <c r="F114" s="44">
        <f t="shared" si="4"/>
        <v>4758265.53</v>
      </c>
    </row>
    <row r="115" spans="1:6" ht="18.75" customHeight="1">
      <c r="A115" s="60" t="s">
        <v>73</v>
      </c>
      <c r="B115" s="43"/>
      <c r="C115" s="61" t="s">
        <v>146</v>
      </c>
      <c r="D115" s="105">
        <v>322600</v>
      </c>
      <c r="E115" s="105">
        <v>2590</v>
      </c>
      <c r="F115" s="44">
        <f t="shared" si="4"/>
        <v>320010</v>
      </c>
    </row>
    <row r="116" spans="1:6" ht="17.25" customHeight="1">
      <c r="A116" s="60" t="s">
        <v>72</v>
      </c>
      <c r="B116" s="43"/>
      <c r="C116" s="61" t="s">
        <v>147</v>
      </c>
      <c r="D116" s="105">
        <v>1800000</v>
      </c>
      <c r="E116" s="105">
        <v>459018.46</v>
      </c>
      <c r="F116" s="44">
        <f t="shared" si="4"/>
        <v>1340981.54</v>
      </c>
    </row>
    <row r="117" spans="1:6" ht="18.75" customHeight="1">
      <c r="A117" s="60" t="s">
        <v>233</v>
      </c>
      <c r="B117" s="43"/>
      <c r="C117" s="61" t="s">
        <v>250</v>
      </c>
      <c r="D117" s="105">
        <v>807500</v>
      </c>
      <c r="E117" s="105">
        <v>0</v>
      </c>
      <c r="F117" s="44">
        <f t="shared" si="4"/>
        <v>807500</v>
      </c>
    </row>
    <row r="118" spans="1:6" ht="18.75" customHeight="1">
      <c r="A118" s="60" t="s">
        <v>233</v>
      </c>
      <c r="B118" s="43"/>
      <c r="C118" s="61" t="s">
        <v>251</v>
      </c>
      <c r="D118" s="105">
        <v>2750</v>
      </c>
      <c r="E118" s="105">
        <v>555</v>
      </c>
      <c r="F118" s="44">
        <f t="shared" si="4"/>
        <v>2195</v>
      </c>
    </row>
    <row r="119" spans="1:6" ht="18.75" customHeight="1">
      <c r="A119" s="60" t="s">
        <v>234</v>
      </c>
      <c r="B119" s="43"/>
      <c r="C119" s="61" t="s">
        <v>252</v>
      </c>
      <c r="D119" s="105">
        <v>5000</v>
      </c>
      <c r="E119" s="105">
        <v>0</v>
      </c>
      <c r="F119" s="44">
        <f t="shared" si="4"/>
        <v>5000</v>
      </c>
    </row>
    <row r="120" spans="1:6" ht="18.75" customHeight="1">
      <c r="A120" s="60" t="s">
        <v>71</v>
      </c>
      <c r="B120" s="43"/>
      <c r="C120" s="61" t="s">
        <v>219</v>
      </c>
      <c r="D120" s="105">
        <v>1150000</v>
      </c>
      <c r="E120" s="105">
        <v>0</v>
      </c>
      <c r="F120" s="44">
        <f>D120-E120</f>
        <v>1150000</v>
      </c>
    </row>
    <row r="121" spans="1:6" ht="17.25" customHeight="1">
      <c r="A121" s="60" t="s">
        <v>72</v>
      </c>
      <c r="B121" s="43"/>
      <c r="C121" s="61" t="s">
        <v>220</v>
      </c>
      <c r="D121" s="105">
        <v>350000</v>
      </c>
      <c r="E121" s="105">
        <v>0</v>
      </c>
      <c r="F121" s="44">
        <f>D121-E121</f>
        <v>350000</v>
      </c>
    </row>
    <row r="122" spans="1:6" ht="18.75" customHeight="1">
      <c r="A122" s="60" t="s">
        <v>75</v>
      </c>
      <c r="B122" s="43"/>
      <c r="C122" s="61" t="s">
        <v>170</v>
      </c>
      <c r="D122" s="105">
        <v>25000</v>
      </c>
      <c r="E122" s="105">
        <v>0</v>
      </c>
      <c r="F122" s="44">
        <f>D122-E122</f>
        <v>25000</v>
      </c>
    </row>
    <row r="123" spans="1:6" ht="18.75" customHeight="1">
      <c r="A123" s="60" t="s">
        <v>79</v>
      </c>
      <c r="B123" s="43"/>
      <c r="C123" s="61" t="s">
        <v>171</v>
      </c>
      <c r="D123" s="105">
        <v>470000</v>
      </c>
      <c r="E123" s="105">
        <v>0</v>
      </c>
      <c r="F123" s="44">
        <f>D123-E123</f>
        <v>470000</v>
      </c>
    </row>
    <row r="124" spans="1:6" ht="18.75" customHeight="1">
      <c r="A124" s="60" t="s">
        <v>80</v>
      </c>
      <c r="B124" s="43"/>
      <c r="C124" s="61" t="s">
        <v>148</v>
      </c>
      <c r="D124" s="105">
        <v>45000</v>
      </c>
      <c r="E124" s="105">
        <v>10867.06</v>
      </c>
      <c r="F124" s="44">
        <f t="shared" si="4"/>
        <v>34132.94</v>
      </c>
    </row>
    <row r="125" spans="1:6" ht="18.75" customHeight="1">
      <c r="A125" s="60" t="s">
        <v>81</v>
      </c>
      <c r="B125" s="43"/>
      <c r="C125" s="61" t="s">
        <v>149</v>
      </c>
      <c r="D125" s="105">
        <v>2024150</v>
      </c>
      <c r="E125" s="105">
        <v>700439.31</v>
      </c>
      <c r="F125" s="44">
        <f t="shared" si="4"/>
        <v>1323710.69</v>
      </c>
    </row>
    <row r="126" spans="1:6" ht="18.75" customHeight="1">
      <c r="A126" s="60" t="s">
        <v>78</v>
      </c>
      <c r="B126" s="43"/>
      <c r="C126" s="61" t="s">
        <v>150</v>
      </c>
      <c r="D126" s="105">
        <v>677700</v>
      </c>
      <c r="E126" s="105">
        <v>134927.25</v>
      </c>
      <c r="F126" s="44">
        <f t="shared" si="4"/>
        <v>542772.75</v>
      </c>
    </row>
    <row r="127" spans="1:6" ht="18.75" customHeight="1">
      <c r="A127" s="60" t="s">
        <v>75</v>
      </c>
      <c r="B127" s="43"/>
      <c r="C127" s="61" t="s">
        <v>151</v>
      </c>
      <c r="D127" s="105">
        <v>248900</v>
      </c>
      <c r="E127" s="105">
        <v>45753.2</v>
      </c>
      <c r="F127" s="44">
        <f t="shared" si="4"/>
        <v>203146.8</v>
      </c>
    </row>
    <row r="128" spans="1:6" ht="18.75" customHeight="1">
      <c r="A128" s="60" t="s">
        <v>234</v>
      </c>
      <c r="B128" s="43"/>
      <c r="C128" s="61" t="s">
        <v>253</v>
      </c>
      <c r="D128" s="105">
        <v>20000</v>
      </c>
      <c r="E128" s="105">
        <v>0</v>
      </c>
      <c r="F128" s="44">
        <f t="shared" si="4"/>
        <v>20000</v>
      </c>
    </row>
    <row r="129" spans="1:6" ht="18.75" customHeight="1">
      <c r="A129" s="60" t="s">
        <v>79</v>
      </c>
      <c r="B129" s="43"/>
      <c r="C129" s="61" t="s">
        <v>191</v>
      </c>
      <c r="D129" s="105">
        <v>53000</v>
      </c>
      <c r="E129" s="105">
        <v>0</v>
      </c>
      <c r="F129" s="44">
        <f>D129-E129</f>
        <v>53000</v>
      </c>
    </row>
    <row r="130" spans="1:6" ht="18.75" customHeight="1">
      <c r="A130" s="60" t="s">
        <v>77</v>
      </c>
      <c r="B130" s="43"/>
      <c r="C130" s="61" t="s">
        <v>152</v>
      </c>
      <c r="D130" s="105">
        <v>40000</v>
      </c>
      <c r="E130" s="105">
        <v>2108</v>
      </c>
      <c r="F130" s="44">
        <f t="shared" si="4"/>
        <v>37892</v>
      </c>
    </row>
    <row r="131" spans="1:6" ht="27" customHeight="1">
      <c r="A131" s="60" t="s">
        <v>83</v>
      </c>
      <c r="B131" s="43"/>
      <c r="C131" s="61" t="s">
        <v>138</v>
      </c>
      <c r="D131" s="105">
        <v>120000</v>
      </c>
      <c r="E131" s="105">
        <v>30000</v>
      </c>
      <c r="F131" s="44">
        <f>D131-E131</f>
        <v>90000</v>
      </c>
    </row>
    <row r="132" spans="1:6" ht="18.75" customHeight="1">
      <c r="A132" s="60" t="s">
        <v>84</v>
      </c>
      <c r="B132" s="43"/>
      <c r="C132" s="61" t="s">
        <v>139</v>
      </c>
      <c r="D132" s="105">
        <v>26500</v>
      </c>
      <c r="E132" s="105">
        <v>0</v>
      </c>
      <c r="F132" s="44">
        <f>D132-E132</f>
        <v>26500</v>
      </c>
    </row>
    <row r="133" spans="1:6" ht="18" customHeight="1">
      <c r="A133" s="60" t="s">
        <v>74</v>
      </c>
      <c r="B133" s="43"/>
      <c r="C133" s="61" t="s">
        <v>217</v>
      </c>
      <c r="D133" s="105">
        <v>20000</v>
      </c>
      <c r="E133" s="105">
        <v>0</v>
      </c>
      <c r="F133" s="44">
        <f>D133-E133</f>
        <v>20000</v>
      </c>
    </row>
    <row r="134" spans="1:6" ht="18" customHeight="1">
      <c r="A134" s="60" t="s">
        <v>234</v>
      </c>
      <c r="B134" s="43"/>
      <c r="C134" s="61" t="s">
        <v>254</v>
      </c>
      <c r="D134" s="105">
        <v>30000</v>
      </c>
      <c r="E134" s="105">
        <v>9027.42</v>
      </c>
      <c r="F134" s="44">
        <f>D134-E134</f>
        <v>20972.58</v>
      </c>
    </row>
    <row r="135" spans="1:6" ht="24.75" customHeight="1">
      <c r="A135" s="63" t="s">
        <v>85</v>
      </c>
      <c r="B135" s="43"/>
      <c r="C135" s="61" t="s">
        <v>140</v>
      </c>
      <c r="D135" s="105">
        <v>5155920.09</v>
      </c>
      <c r="E135" s="105">
        <v>1288980</v>
      </c>
      <c r="F135" s="44">
        <f>D135-E135</f>
        <v>3866940.09</v>
      </c>
    </row>
    <row r="136" spans="1:6" ht="21" customHeight="1" thickBot="1">
      <c r="A136" s="64" t="s">
        <v>60</v>
      </c>
      <c r="B136" s="65">
        <v>450</v>
      </c>
      <c r="C136" s="66" t="s">
        <v>26</v>
      </c>
      <c r="D136" s="67">
        <f>Доходы!D18-Расходы!D11</f>
        <v>-3246897.3100000024</v>
      </c>
      <c r="E136" s="145">
        <f>Доходы!E18-Расходы!E11</f>
        <v>392873.33999999985</v>
      </c>
      <c r="F136" s="68" t="s">
        <v>26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C30" sqref="C30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87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3246897.3100000024</v>
      </c>
      <c r="E9" s="76">
        <f>SUM(E11,E18,E22)</f>
        <v>-392873.33999999985</v>
      </c>
      <c r="F9" s="77">
        <f>D9-E9</f>
        <v>3639770.6500000022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55" t="s">
        <v>90</v>
      </c>
      <c r="D22" s="76">
        <f>SUM(D23,D25)</f>
        <v>3246897.3100000024</v>
      </c>
      <c r="E22" s="76">
        <f>SUM(E23,E25)</f>
        <v>-392873.33999999985</v>
      </c>
      <c r="F22" s="89">
        <f t="shared" si="0"/>
        <v>3639770.6500000022</v>
      </c>
    </row>
    <row r="23" spans="1:6" ht="19.5" customHeight="1">
      <c r="A23" s="75" t="s">
        <v>40</v>
      </c>
      <c r="B23" s="43" t="s">
        <v>23</v>
      </c>
      <c r="C23" s="155" t="s">
        <v>91</v>
      </c>
      <c r="D23" s="76">
        <f>-Доходы!D18</f>
        <v>-48773000.230000004</v>
      </c>
      <c r="E23" s="76">
        <f>-Доходы!E18</f>
        <v>-9271398.649999999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55" t="s">
        <v>92</v>
      </c>
      <c r="D25" s="76">
        <f>Расходы!D11</f>
        <v>52019897.54000001</v>
      </c>
      <c r="E25" s="76">
        <f>Расходы!E11</f>
        <v>8878525.309999999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257</v>
      </c>
      <c r="D29" s="99"/>
      <c r="E29" s="96"/>
      <c r="F29" s="96"/>
    </row>
    <row r="30" spans="1:6" ht="9.75" customHeight="1">
      <c r="A30" s="14" t="s">
        <v>88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200</v>
      </c>
      <c r="B36" s="14"/>
      <c r="C36" s="102" t="s">
        <v>199</v>
      </c>
      <c r="D36" s="100"/>
      <c r="E36" s="100"/>
      <c r="F36" s="100"/>
    </row>
    <row r="37" spans="1:6" ht="9.75" customHeight="1">
      <c r="A37" s="14" t="s">
        <v>89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256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1968503937007874" right="0.1968503937007874" top="1.1811023622047245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2018-02-05T11:02:24Z</cp:lastPrinted>
  <dcterms:created xsi:type="dcterms:W3CDTF">1999-06-18T11:49:53Z</dcterms:created>
  <dcterms:modified xsi:type="dcterms:W3CDTF">2018-04-02T08:36:17Z</dcterms:modified>
  <cp:category/>
  <cp:version/>
  <cp:contentType/>
  <cp:contentStatus/>
</cp:coreProperties>
</file>