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<sst xmlns="http://schemas.openxmlformats.org/spreadsheetml/2006/main" count="310" uniqueCount="206">
  <si>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</si>
  <si>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</si>
  <si>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</si>
  <si>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</si>
  <si>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</si>
  <si>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</si>
  <si>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</si>
  <si>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</si>
  <si>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</si>
  <si>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</si>
  <si>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</si>
  <si>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</si>
  <si>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</si>
  <si>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</si>
  <si>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</si>
  <si>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</si>
  <si>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</si>
  <si>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</si>
  <si>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</si>
  <si>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</si>
  <si>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</si>
  <si>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</si>
  <si>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</si>
  <si>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</si>
  <si>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</si>
  <si>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</si>
  <si>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</si>
  <si>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</si>
  <si>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</si>
  <si>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</si>
  <si>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</si>
  <si>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</si>
  <si>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</si>
  <si>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</si>
  <si>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</si>
  <si>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</si>
  <si>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</si>
  <si>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</si>
  <si>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</si>
  <si>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</si>
  <si>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</si>
  <si>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</si>
  <si>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</si>
  <si>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</si>
  <si>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</si>
  <si>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</si>
  <si>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</si>
  <si>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</si>
  <si>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</si>
  <si>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</si>
  <si>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</si>
  <si>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</si>
  <si>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</si>
  <si>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</si>
  <si>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</si>
  <si>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</si>
  <si>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</si>
  <si>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</si>
  <si>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</si>
  <si>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</si>
  <si>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</si>
  <si>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</si>
  <si>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поселений</t>
  </si>
  <si>
    <t>Невыясненные поступления,зачисляемые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</si>
  <si>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</si>
  <si>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</si>
  <si>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</si>
  <si>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</si>
  <si>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</si>
  <si>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поселений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</si>
  <si>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</si>
  <si>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</si>
  <si>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</si>
  <si>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</si>
  <si>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</si>
  <si>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</si>
  <si>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</si>
  <si>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</si>
  <si>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650 10804020 01 0000 110</t>
  </si>
  <si>
    <t>650 11302995 10 0000 130</t>
  </si>
  <si>
    <t>650 11701050 10 0000 180</t>
  </si>
  <si>
    <t>650 20201001 10 0000 151</t>
  </si>
  <si>
    <t>650 20201003 10 0000 151</t>
  </si>
  <si>
    <t>650 20203003 10 0000 151</t>
  </si>
  <si>
    <t>650 20203015 10 0000 151</t>
  </si>
  <si>
    <t>650 20204014 10 0000 151</t>
  </si>
  <si>
    <t>650 20204999 10 0000 151</t>
  </si>
  <si>
    <t>650 21905000 10 0000 151</t>
  </si>
  <si>
    <t>660 11633050 10 0000 140</t>
  </si>
  <si>
    <t>182 10102010 01 0000 110</t>
  </si>
  <si>
    <t>182 10102030 01 0000 110</t>
  </si>
  <si>
    <t>182 10601030 10 0000 110</t>
  </si>
  <si>
    <t>182 10606013 10 0000 110</t>
  </si>
  <si>
    <t>182 10606023 10 0000 110</t>
  </si>
  <si>
    <t>070 11105013 10 0000 120</t>
  </si>
  <si>
    <t>070 11406013 10 0000 430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</si>
  <si>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</si>
  <si>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</si>
  <si>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</si>
  <si>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</si>
  <si>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</si>
  <si>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</si>
  <si>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</si>
  <si>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</si>
  <si>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</si>
  <si>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</si>
  <si>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</si>
  <si>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</si>
  <si>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</si>
  <si>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</si>
  <si>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</si>
  <si>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</si>
  <si>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</si>
  <si>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</si>
  <si>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650 0102 4120201 121 211</t>
  </si>
  <si>
    <t>650 0102 4120201 121 213</t>
  </si>
  <si>
    <t>650 0104 4120204 121 211</t>
  </si>
  <si>
    <t>650 0104 4120204 121 213</t>
  </si>
  <si>
    <t>650 0104 4120204 122 212</t>
  </si>
  <si>
    <t>650 0104 4120204 122 222</t>
  </si>
  <si>
    <t>650 0104 4120204 122 226</t>
  </si>
  <si>
    <t>650 0111 4120705 870 290</t>
  </si>
  <si>
    <t>650 0113 4120240 122 212</t>
  </si>
  <si>
    <t>650 0113 4120240 122 213</t>
  </si>
  <si>
    <t>650 0113 4120240 244 221</t>
  </si>
  <si>
    <t>650 0113 4120240 244 226</t>
  </si>
  <si>
    <t>650 0113 4120240 244 290</t>
  </si>
  <si>
    <t>650 0113 4120240 244 340</t>
  </si>
  <si>
    <t>650 0113 4120240 852 290</t>
  </si>
  <si>
    <t>650 0113 4120059 111 211</t>
  </si>
  <si>
    <t>650 0113 4120059 111 213</t>
  </si>
  <si>
    <t>650 0113 4120059 112 212</t>
  </si>
  <si>
    <t>650 0113 4120059 112 213</t>
  </si>
  <si>
    <t>650 0113 4120059 244 223</t>
  </si>
  <si>
    <t>650 0113 4120059 244 225</t>
  </si>
  <si>
    <t>650 0113 4120059 244 226</t>
  </si>
  <si>
    <t>650 0113 4120059 244 290</t>
  </si>
  <si>
    <t>650 0113 4120059 244 340</t>
  </si>
  <si>
    <t>650 0113 4120059 852 290</t>
  </si>
  <si>
    <t>650 0203 4120118 244 222</t>
  </si>
  <si>
    <t>650 0309 4122801 244 226</t>
  </si>
  <si>
    <t>650 0309 4122801 244 290</t>
  </si>
  <si>
    <t>650 0309 4122801 244 340</t>
  </si>
  <si>
    <t>650 0314 4121412 244 226</t>
  </si>
  <si>
    <t>650 0314 4125412 244 226</t>
  </si>
  <si>
    <t>650 0409 4122441 244 225</t>
  </si>
  <si>
    <t>650 0409 4122441 244 226</t>
  </si>
  <si>
    <t>650 0410 4120240 244 221</t>
  </si>
  <si>
    <t>650 0410 4120240 244 226</t>
  </si>
  <si>
    <t>650 0412 4122450 244 226</t>
  </si>
  <si>
    <t>650 0412 4122460 810 242</t>
  </si>
  <si>
    <t>650 0503 4121402 244 310</t>
  </si>
  <si>
    <t>650 0503 4125402 244 310</t>
  </si>
  <si>
    <t>650 0503 4122711 244 223</t>
  </si>
  <si>
    <t>650 0503 4122711 244 225</t>
  </si>
  <si>
    <t>650 0503 4122711 244 226</t>
  </si>
  <si>
    <t>650 0503 4122713 244 225</t>
  </si>
  <si>
    <t>650 0503 4122713 244 226</t>
  </si>
  <si>
    <t>650 0503 4122714 244 223</t>
  </si>
  <si>
    <t>650 0503 4122714 244 225</t>
  </si>
  <si>
    <t>650 0503 4122714 244 226</t>
  </si>
  <si>
    <t>650 0707 4122101 244 222</t>
  </si>
  <si>
    <t>650 0707 4122101 244 290</t>
  </si>
  <si>
    <t>650 1001 4123491 313 263</t>
  </si>
  <si>
    <t>650 1003 4122801 313 262</t>
  </si>
  <si>
    <t>650 1102 4122300 244 222</t>
  </si>
  <si>
    <t>650 1102 4122300 244 290</t>
  </si>
  <si>
    <t>650 1403 4124300 540 251</t>
  </si>
  <si>
    <t>650 0203 4125118 121 211</t>
  </si>
  <si>
    <t>650 0203 4125118 121 213</t>
  </si>
  <si>
    <t>650 0801 4120059 111 211</t>
  </si>
  <si>
    <t>650 0801 4120059 111 213</t>
  </si>
  <si>
    <t>650 0801 4120059 112 212</t>
  </si>
  <si>
    <t>650 0801 4120059 112 222</t>
  </si>
  <si>
    <t>650 0801 4120059 112 226</t>
  </si>
  <si>
    <t>650 0801 4120059 244 221</t>
  </si>
  <si>
    <t>650 0801 4120059 244 222</t>
  </si>
  <si>
    <t>650 0801 4120059 244 223</t>
  </si>
  <si>
    <t>650 0801 4120059 244 225</t>
  </si>
  <si>
    <t>650 0801 4120059 244 226</t>
  </si>
  <si>
    <t>650 0801 4120059 244 290</t>
  </si>
  <si>
    <t>650 0801 4120059 244 310</t>
  </si>
  <si>
    <t>650 0801 4120059 244 340</t>
  </si>
  <si>
    <t>650 0801 4120059 852 290</t>
  </si>
  <si>
    <t>650 0113 4120059 244 310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</si>
  <si>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</si>
  <si>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</si>
  <si>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>650 0113 4120092 852 290</t>
  </si>
  <si>
    <t>650 0113 4120059 112 226</t>
  </si>
  <si>
    <t>650 0409 4122443 244 225</t>
  </si>
  <si>
    <t>650 0304 4125930 121 213</t>
  </si>
  <si>
    <t>650 0304 4125930 244 340</t>
  </si>
  <si>
    <t>650 0304 4125930 121 211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</si>
  <si>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</si>
  <si>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</si>
  <si>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</si>
  <si>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</si>
  <si>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</si>
  <si>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r>
      <t xml:space="preserve">на  1 </t>
    </r>
    <r>
      <rPr>
        <u val="single"/>
        <sz val="8"/>
        <rFont val="Arial Cyr"/>
        <family val="0"/>
      </rPr>
      <t xml:space="preserve">  июля  </t>
    </r>
    <r>
      <rPr>
        <sz val="8"/>
        <rFont val="Arial Cyr"/>
        <family val="2"/>
      </rPr>
      <t xml:space="preserve">  2014 г.</t>
    </r>
  </si>
  <si>
    <t>01.07.2014.</t>
  </si>
  <si>
    <t>Бахметова Л.А.</t>
  </si>
  <si>
    <t xml:space="preserve">Гл. бухгалтер ________________   </t>
  </si>
  <si>
    <t>Кожина Н.Ю.</t>
  </si>
  <si>
    <r>
      <t>"</t>
    </r>
    <r>
      <rPr>
        <u val="single"/>
        <sz val="8"/>
        <rFont val="Arial Cyr"/>
        <family val="0"/>
      </rPr>
      <t xml:space="preserve">  07  </t>
    </r>
    <r>
      <rPr>
        <sz val="8"/>
        <rFont val="Arial Cyr"/>
        <family val="2"/>
      </rPr>
      <t xml:space="preserve">"   </t>
    </r>
    <r>
      <rPr>
        <u val="single"/>
        <sz val="8"/>
        <rFont val="Arial Cyr"/>
        <family val="0"/>
      </rPr>
      <t xml:space="preserve">  июля  </t>
    </r>
    <r>
      <rPr>
        <sz val="8"/>
        <rFont val="Arial Cyr"/>
        <family val="2"/>
      </rPr>
      <t xml:space="preserve">  2014  г.</t>
    </r>
  </si>
  <si>
    <t xml:space="preserve">по ОКТМО </t>
  </si>
  <si>
    <t>71826436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</si>
</sst>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-#,##0.00;\-"/>
    <numFmt numFmtId="181" formatCode="#,##0.00;\-#,##0.00;"/>
    <numFmt numFmtId="182" formatCode="#,##0.00_ ;\-#,##0.00\ 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21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180" fontId="4" fillId="0" borderId="10" xfId="0" applyNumberFormat="1" applyFont="1" applyBorder="1" applyAlignment="1">
      <alignment horizontal="right" shrinkToFit="1"/>
    </xf>
    <xf numFmtId="180" fontId="4" fillId="0" borderId="31" xfId="0" applyNumberFormat="1" applyFont="1" applyBorder="1" applyAlignment="1">
      <alignment horizontal="right" shrinkToFit="1"/>
    </xf>
    <xf numFmtId="180" fontId="4" fillId="0" borderId="32" xfId="0" applyNumberFormat="1" applyFont="1" applyBorder="1" applyAlignment="1">
      <alignment horizontal="right" shrinkToFit="1"/>
    </xf>
    <xf numFmtId="180" fontId="4" fillId="0" borderId="33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4" fillId="0" borderId="32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 horizontal="center"/>
    </xf>
    <xf numFmtId="180" fontId="4" fillId="0" borderId="36" xfId="0" applyNumberFormat="1" applyFont="1" applyBorder="1" applyAlignment="1">
      <alignment horizontal="center"/>
    </xf>
    <xf numFmtId="180" fontId="4" fillId="0" borderId="33" xfId="0" applyNumberFormat="1" applyFont="1" applyBorder="1" applyAlignment="1">
      <alignment horizontal="center"/>
    </xf>
    <xf numFmtId="180" fontId="4" fillId="0" borderId="3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31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0" fontId="4" fillId="0" borderId="38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vertical="center"/>
    </xf>
    <xf numFmtId="0" fontId="0" fillId="0" borderId="2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180" fontId="4" fillId="0" borderId="29" xfId="0" applyNumberFormat="1" applyFont="1" applyBorder="1" applyAlignment="1">
      <alignment horizontal="center"/>
    </xf>
    <xf numFmtId="181" fontId="4" fillId="0" borderId="39" xfId="0" applyNumberFormat="1" applyFont="1" applyBorder="1" applyAlignment="1">
      <alignment horizontal="center"/>
    </xf>
    <xf numFmtId="180" fontId="4" fillId="0" borderId="40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24" fillId="15" borderId="42" xfId="0" applyNumberFormat="1" applyFont="1" applyFill="1" applyBorder="1" applyAlignment="1">
      <alignment horizontal="right" vertical="center" wrapText="1"/>
    </xf>
    <xf numFmtId="4" fontId="24" fillId="0" borderId="42" xfId="0" applyNumberFormat="1" applyFont="1" applyFill="1" applyBorder="1" applyAlignment="1">
      <alignment horizontal="right" vertical="center" wrapText="1"/>
    </xf>
    <xf numFmtId="4" fontId="24" fillId="15" borderId="43" xfId="0" applyNumberFormat="1" applyFont="1" applyFill="1" applyBorder="1" applyAlignment="1">
      <alignment horizontal="right" vertical="center" wrapText="1"/>
    </xf>
    <xf numFmtId="4" fontId="24" fillId="15" borderId="18" xfId="0" applyNumberFormat="1" applyFont="1" applyFill="1" applyBorder="1" applyAlignment="1">
      <alignment horizontal="right" vertical="center" wrapText="1"/>
    </xf>
    <xf numFmtId="180" fontId="4" fillId="0" borderId="33" xfId="0" applyNumberFormat="1" applyFont="1" applyBorder="1" applyAlignment="1">
      <alignment horizontal="right" vertical="center" shrinkToFit="1"/>
    </xf>
    <xf numFmtId="180" fontId="4" fillId="0" borderId="40" xfId="0" applyNumberFormat="1" applyFont="1" applyBorder="1" applyAlignment="1">
      <alignment horizontal="right" vertical="center" shrinkToFit="1"/>
    </xf>
    <xf numFmtId="49" fontId="4" fillId="0" borderId="44" xfId="0" applyNumberFormat="1" applyFont="1" applyBorder="1" applyAlignment="1">
      <alignment horizontal="center" shrinkToFit="1"/>
    </xf>
    <xf numFmtId="180" fontId="4" fillId="0" borderId="11" xfId="0" applyNumberFormat="1" applyFont="1" applyBorder="1" applyAlignment="1">
      <alignment horizontal="right" shrinkToFit="1"/>
    </xf>
    <xf numFmtId="180" fontId="4" fillId="0" borderId="44" xfId="0" applyNumberFormat="1" applyFont="1" applyBorder="1" applyAlignment="1">
      <alignment horizontal="right" shrinkToFit="1"/>
    </xf>
    <xf numFmtId="49" fontId="23" fillId="15" borderId="16" xfId="0" applyNumberFormat="1" applyFont="1" applyFill="1" applyBorder="1" applyAlignment="1">
      <alignment horizontal="center" vertical="center" wrapText="1"/>
    </xf>
    <xf numFmtId="49" fontId="23" fillId="15" borderId="45" xfId="0" applyNumberFormat="1" applyFont="1" applyFill="1" applyBorder="1" applyAlignment="1">
      <alignment horizontal="center" vertical="center" wrapText="1"/>
    </xf>
    <xf numFmtId="49" fontId="24" fillId="15" borderId="45" xfId="0" applyNumberFormat="1" applyFont="1" applyFill="1" applyBorder="1" applyAlignment="1">
      <alignment horizontal="center" vertical="center" wrapText="1"/>
    </xf>
    <xf numFmtId="49" fontId="24" fillId="15" borderId="16" xfId="0" applyNumberFormat="1" applyFont="1" applyFill="1" applyBorder="1" applyAlignment="1">
      <alignment horizontal="center" vertical="center" wrapText="1"/>
    </xf>
    <xf numFmtId="49" fontId="23" fillId="15" borderId="46" xfId="0" applyNumberFormat="1" applyFont="1" applyFill="1" applyBorder="1" applyAlignment="1">
      <alignment horizontal="center" vertical="center" wrapText="1"/>
    </xf>
    <xf numFmtId="4" fontId="24" fillId="15" borderId="44" xfId="0" applyNumberFormat="1" applyFont="1" applyFill="1" applyBorder="1" applyAlignment="1">
      <alignment horizontal="right" wrapText="1"/>
    </xf>
    <xf numFmtId="4" fontId="24" fillId="0" borderId="44" xfId="0" applyNumberFormat="1" applyFont="1" applyFill="1" applyBorder="1" applyAlignment="1">
      <alignment horizontal="right" wrapText="1"/>
    </xf>
    <xf numFmtId="49" fontId="23" fillId="15" borderId="44" xfId="0" applyNumberFormat="1" applyFont="1" applyFill="1" applyBorder="1" applyAlignment="1">
      <alignment horizontal="left" wrapText="1"/>
    </xf>
    <xf numFmtId="49" fontId="23" fillId="15" borderId="44" xfId="0" applyNumberFormat="1" applyFont="1" applyFill="1" applyBorder="1" applyAlignment="1">
      <alignment horizontal="center" wrapText="1"/>
    </xf>
    <xf numFmtId="49" fontId="23" fillId="0" borderId="44" xfId="0" applyNumberFormat="1" applyFont="1" applyFill="1" applyBorder="1" applyAlignment="1">
      <alignment horizontal="center" wrapText="1"/>
    </xf>
    <xf numFmtId="49" fontId="23" fillId="15" borderId="42" xfId="0" applyNumberFormat="1" applyFont="1" applyFill="1" applyBorder="1" applyAlignment="1">
      <alignment horizontal="left" wrapText="1"/>
    </xf>
    <xf numFmtId="179" fontId="23" fillId="0" borderId="4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80" fontId="4" fillId="0" borderId="37" xfId="0" applyNumberFormat="1" applyFont="1" applyBorder="1" applyAlignment="1">
      <alignment horizontal="right" vertical="center" shrinkToFit="1"/>
    </xf>
    <xf numFmtId="180" fontId="4" fillId="0" borderId="39" xfId="0" applyNumberFormat="1" applyFont="1" applyBorder="1" applyAlignment="1">
      <alignment horizontal="right" shrinkToFit="1"/>
    </xf>
    <xf numFmtId="180" fontId="4" fillId="0" borderId="29" xfId="0" applyNumberFormat="1" applyFont="1" applyBorder="1" applyAlignment="1">
      <alignment horizontal="right" shrinkToFit="1"/>
    </xf>
    <xf numFmtId="180" fontId="4" fillId="0" borderId="33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49" fontId="23" fillId="15" borderId="22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left" wrapText="1" indent="2"/>
    </xf>
    <xf numFmtId="49" fontId="23" fillId="15" borderId="43" xfId="0" applyNumberFormat="1" applyFont="1" applyFill="1" applyBorder="1" applyAlignment="1">
      <alignment horizontal="left" vertical="center" wrapText="1"/>
    </xf>
    <xf numFmtId="49" fontId="23" fillId="15" borderId="42" xfId="0" applyNumberFormat="1" applyFont="1" applyFill="1" applyBorder="1" applyAlignment="1">
      <alignment horizontal="left" vertical="center" wrapText="1"/>
    </xf>
    <xf numFmtId="49" fontId="23" fillId="0" borderId="42" xfId="0" applyNumberFormat="1" applyFont="1" applyFill="1" applyBorder="1" applyAlignment="1">
      <alignment horizontal="left" vertical="center" wrapText="1"/>
    </xf>
    <xf numFmtId="0" fontId="23" fillId="15" borderId="42" xfId="0" applyNumberFormat="1" applyFont="1" applyFill="1" applyBorder="1" applyAlignment="1">
      <alignment horizontal="left" vertical="center" wrapText="1"/>
    </xf>
    <xf numFmtId="49" fontId="23" fillId="15" borderId="18" xfId="0" applyNumberFormat="1" applyFont="1" applyFill="1" applyBorder="1" applyAlignment="1">
      <alignment horizontal="left" vertical="center" wrapText="1"/>
    </xf>
    <xf numFmtId="4" fontId="23" fillId="0" borderId="43" xfId="0" applyNumberFormat="1" applyFont="1" applyFill="1" applyBorder="1" applyAlignment="1">
      <alignment horizontal="right" vertical="center" wrapText="1"/>
    </xf>
    <xf numFmtId="4" fontId="23" fillId="0" borderId="42" xfId="0" applyNumberFormat="1" applyFont="1" applyFill="1" applyBorder="1" applyAlignment="1">
      <alignment horizontal="right" vertical="center" wrapText="1"/>
    </xf>
    <xf numFmtId="179" fontId="23" fillId="0" borderId="18" xfId="0" applyNumberFormat="1" applyFont="1" applyFill="1" applyBorder="1" applyAlignment="1">
      <alignment horizontal="right" vertical="center" wrapText="1"/>
    </xf>
    <xf numFmtId="4" fontId="23" fillId="0" borderId="44" xfId="0" applyNumberFormat="1" applyFont="1" applyFill="1" applyBorder="1" applyAlignment="1">
      <alignment horizontal="right" wrapText="1"/>
    </xf>
    <xf numFmtId="179" fontId="23" fillId="0" borderId="44" xfId="0" applyNumberFormat="1" applyFont="1" applyFill="1" applyBorder="1" applyAlignment="1">
      <alignment horizontal="right" wrapText="1"/>
    </xf>
    <xf numFmtId="49" fontId="4" fillId="0" borderId="16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65.875" style="3" customWidth="1"/>
    <col min="2" max="2" width="4.625" style="3" customWidth="1"/>
    <col min="3" max="3" width="21.3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ht="6" customHeight="1">
      <c r="F1" s="4"/>
    </row>
    <row r="2" spans="1:5" ht="3.75" customHeight="1">
      <c r="A2" s="137"/>
      <c r="B2" s="137"/>
      <c r="C2" s="137"/>
      <c r="D2" s="137"/>
      <c r="E2" s="137"/>
    </row>
    <row r="3" spans="1:6" ht="15.75" thickBot="1">
      <c r="A3" s="137" t="s">
        <v>47</v>
      </c>
      <c r="B3" s="137"/>
      <c r="C3" s="137"/>
      <c r="D3" s="137"/>
      <c r="E3" s="113"/>
      <c r="F3" s="27" t="s">
        <v>6</v>
      </c>
    </row>
    <row r="4" spans="1:6" ht="13.5" customHeight="1">
      <c r="A4" s="15"/>
      <c r="B4" s="15"/>
      <c r="C4" s="15"/>
      <c r="E4" s="70" t="s">
        <v>30</v>
      </c>
      <c r="F4" s="60" t="s">
        <v>48</v>
      </c>
    </row>
    <row r="5" spans="1:6" ht="12.75">
      <c r="A5" s="139" t="s">
        <v>198</v>
      </c>
      <c r="B5" s="139"/>
      <c r="C5" s="139"/>
      <c r="D5" s="139"/>
      <c r="E5" s="69" t="s">
        <v>29</v>
      </c>
      <c r="F5" s="21" t="s">
        <v>199</v>
      </c>
    </row>
    <row r="6" spans="1:6" ht="20.25" customHeight="1">
      <c r="A6" s="14"/>
      <c r="B6" s="15"/>
      <c r="C6" s="15"/>
      <c r="D6" s="53"/>
      <c r="E6" s="69" t="s">
        <v>31</v>
      </c>
      <c r="F6" s="21" t="s">
        <v>98</v>
      </c>
    </row>
    <row r="7" spans="1:6" ht="13.5" customHeight="1">
      <c r="A7" s="68" t="s">
        <v>42</v>
      </c>
      <c r="B7" s="138" t="s">
        <v>96</v>
      </c>
      <c r="C7" s="138"/>
      <c r="D7" s="138"/>
      <c r="E7" s="69" t="s">
        <v>33</v>
      </c>
      <c r="F7" s="21"/>
    </row>
    <row r="8" spans="1:6" ht="12.75" customHeight="1">
      <c r="A8" s="14" t="s">
        <v>43</v>
      </c>
      <c r="B8" s="136" t="s">
        <v>97</v>
      </c>
      <c r="C8" s="136"/>
      <c r="D8" s="136"/>
      <c r="E8" s="69" t="s">
        <v>204</v>
      </c>
      <c r="F8" s="21" t="s">
        <v>205</v>
      </c>
    </row>
    <row r="9" spans="1:6" ht="13.5" customHeight="1">
      <c r="A9" s="14" t="s">
        <v>27</v>
      </c>
      <c r="B9" s="14"/>
      <c r="C9" s="14"/>
      <c r="D9" s="13"/>
      <c r="E9" s="14"/>
      <c r="F9" s="21"/>
    </row>
    <row r="10" spans="1:6" ht="13.5" customHeight="1" thickBot="1">
      <c r="A10" s="14" t="s">
        <v>1</v>
      </c>
      <c r="B10" s="14"/>
      <c r="C10" s="14"/>
      <c r="D10" s="13"/>
      <c r="E10" s="69" t="s">
        <v>32</v>
      </c>
      <c r="F10" s="61" t="s">
        <v>0</v>
      </c>
    </row>
    <row r="11" spans="2:6" ht="20.25" customHeight="1">
      <c r="B11" s="31"/>
      <c r="C11" s="79" t="s">
        <v>49</v>
      </c>
      <c r="D11" s="78"/>
      <c r="E11" s="13"/>
      <c r="F11" s="24"/>
    </row>
    <row r="12" spans="1:6" ht="3" customHeight="1">
      <c r="A12" s="71"/>
      <c r="B12" s="72"/>
      <c r="C12" s="73"/>
      <c r="D12" s="28"/>
      <c r="E12" s="28"/>
      <c r="F12" s="28"/>
    </row>
    <row r="13" spans="1:6" ht="9.75" customHeight="1">
      <c r="A13" s="26" t="s">
        <v>7</v>
      </c>
      <c r="B13" s="9" t="s">
        <v>12</v>
      </c>
      <c r="C13" s="26" t="s">
        <v>39</v>
      </c>
      <c r="D13" s="7" t="s">
        <v>36</v>
      </c>
      <c r="E13" s="29"/>
      <c r="F13" s="7" t="s">
        <v>4</v>
      </c>
    </row>
    <row r="14" spans="1:6" ht="9.75" customHeight="1">
      <c r="A14" s="74"/>
      <c r="B14" s="9" t="s">
        <v>13</v>
      </c>
      <c r="C14" s="26" t="s">
        <v>34</v>
      </c>
      <c r="D14" s="7" t="s">
        <v>50</v>
      </c>
      <c r="E14" s="7" t="s">
        <v>28</v>
      </c>
      <c r="F14" s="7" t="s">
        <v>5</v>
      </c>
    </row>
    <row r="15" spans="1:6" ht="9.75" customHeight="1">
      <c r="A15" s="74"/>
      <c r="B15" s="26" t="s">
        <v>14</v>
      </c>
      <c r="C15" s="26" t="s">
        <v>35</v>
      </c>
      <c r="D15" s="7" t="s">
        <v>5</v>
      </c>
      <c r="E15" s="7"/>
      <c r="F15" s="7"/>
    </row>
    <row r="16" spans="1:6" ht="3" customHeight="1">
      <c r="A16" s="75"/>
      <c r="B16" s="76"/>
      <c r="C16" s="76"/>
      <c r="D16" s="77"/>
      <c r="E16" s="77"/>
      <c r="F16" s="77"/>
    </row>
    <row r="17" spans="1:6" ht="9.75" customHeight="1" thickBot="1">
      <c r="A17" s="123">
        <v>1</v>
      </c>
      <c r="B17" s="12">
        <v>2</v>
      </c>
      <c r="C17" s="12">
        <v>3</v>
      </c>
      <c r="D17" s="6" t="s">
        <v>2</v>
      </c>
      <c r="E17" s="6" t="s">
        <v>3</v>
      </c>
      <c r="F17" s="6" t="s">
        <v>9</v>
      </c>
    </row>
    <row r="18" spans="1:6" ht="15.75" customHeight="1">
      <c r="A18" s="120" t="s">
        <v>51</v>
      </c>
      <c r="B18" s="39" t="s">
        <v>16</v>
      </c>
      <c r="C18" s="42" t="s">
        <v>26</v>
      </c>
      <c r="D18" s="55">
        <f>SUM(D19:D37)</f>
        <v>38274880</v>
      </c>
      <c r="E18" s="56">
        <f>SUM(E19:E37)</f>
        <v>19089453.16</v>
      </c>
      <c r="F18" s="57">
        <f aca="true" t="shared" si="0" ref="F18:F37">D18-E18</f>
        <v>19185426.84</v>
      </c>
    </row>
    <row r="19" spans="1:6" ht="15.75" customHeight="1">
      <c r="A19" s="124" t="s">
        <v>8</v>
      </c>
      <c r="B19" s="40"/>
      <c r="C19" s="98"/>
      <c r="D19" s="99"/>
      <c r="E19" s="100"/>
      <c r="F19" s="58">
        <f t="shared" si="0"/>
        <v>0</v>
      </c>
    </row>
    <row r="20" spans="1:6" ht="51" customHeight="1">
      <c r="A20" s="125" t="s">
        <v>61</v>
      </c>
      <c r="B20" s="40"/>
      <c r="C20" s="101" t="s">
        <v>78</v>
      </c>
      <c r="D20" s="94">
        <v>35000</v>
      </c>
      <c r="E20" s="130">
        <v>6400</v>
      </c>
      <c r="F20" s="96">
        <f t="shared" si="0"/>
        <v>28600</v>
      </c>
    </row>
    <row r="21" spans="1:6" ht="16.5" customHeight="1">
      <c r="A21" s="126" t="s">
        <v>62</v>
      </c>
      <c r="B21" s="40"/>
      <c r="C21" s="102" t="s">
        <v>79</v>
      </c>
      <c r="D21" s="92">
        <v>15000</v>
      </c>
      <c r="E21" s="112">
        <v>0</v>
      </c>
      <c r="F21" s="96">
        <f t="shared" si="0"/>
        <v>15000</v>
      </c>
    </row>
    <row r="22" spans="1:6" ht="22.5" customHeight="1">
      <c r="A22" s="126" t="s">
        <v>63</v>
      </c>
      <c r="B22" s="40"/>
      <c r="C22" s="102" t="s">
        <v>80</v>
      </c>
      <c r="D22" s="112">
        <v>0</v>
      </c>
      <c r="E22" s="112">
        <v>0</v>
      </c>
      <c r="F22" s="96">
        <f t="shared" si="0"/>
        <v>0</v>
      </c>
    </row>
    <row r="23" spans="1:6" ht="21.75" customHeight="1">
      <c r="A23" s="126" t="s">
        <v>64</v>
      </c>
      <c r="B23" s="36"/>
      <c r="C23" s="102" t="s">
        <v>81</v>
      </c>
      <c r="D23" s="92">
        <v>6548200</v>
      </c>
      <c r="E23" s="131">
        <v>3274100</v>
      </c>
      <c r="F23" s="96">
        <f t="shared" si="0"/>
        <v>3274100</v>
      </c>
    </row>
    <row r="24" spans="1:6" ht="28.5" customHeight="1">
      <c r="A24" s="126" t="s">
        <v>65</v>
      </c>
      <c r="B24" s="36"/>
      <c r="C24" s="102" t="s">
        <v>82</v>
      </c>
      <c r="D24" s="92">
        <v>21842600</v>
      </c>
      <c r="E24" s="131">
        <v>10921300</v>
      </c>
      <c r="F24" s="96">
        <f t="shared" si="0"/>
        <v>10921300</v>
      </c>
    </row>
    <row r="25" spans="1:6" ht="27.75" customHeight="1">
      <c r="A25" s="126" t="s">
        <v>66</v>
      </c>
      <c r="B25" s="36"/>
      <c r="C25" s="102" t="s">
        <v>83</v>
      </c>
      <c r="D25" s="92">
        <v>22830</v>
      </c>
      <c r="E25" s="112">
        <v>17830</v>
      </c>
      <c r="F25" s="96">
        <f t="shared" si="0"/>
        <v>5000</v>
      </c>
    </row>
    <row r="26" spans="1:6" ht="34.5" customHeight="1">
      <c r="A26" s="126" t="s">
        <v>67</v>
      </c>
      <c r="B26" s="36"/>
      <c r="C26" s="103" t="s">
        <v>84</v>
      </c>
      <c r="D26" s="92">
        <v>156000</v>
      </c>
      <c r="E26" s="112">
        <v>156000</v>
      </c>
      <c r="F26" s="96">
        <f t="shared" si="0"/>
        <v>0</v>
      </c>
    </row>
    <row r="27" spans="1:6" ht="45" customHeight="1">
      <c r="A27" s="126" t="s">
        <v>68</v>
      </c>
      <c r="B27" s="36"/>
      <c r="C27" s="103" t="s">
        <v>85</v>
      </c>
      <c r="D27" s="92">
        <v>649900</v>
      </c>
      <c r="E27" s="112">
        <v>324950</v>
      </c>
      <c r="F27" s="96">
        <f t="shared" si="0"/>
        <v>324950</v>
      </c>
    </row>
    <row r="28" spans="1:6" ht="25.5" customHeight="1">
      <c r="A28" s="126" t="s">
        <v>69</v>
      </c>
      <c r="B28" s="36"/>
      <c r="C28" s="103" t="s">
        <v>86</v>
      </c>
      <c r="D28" s="93">
        <v>7375350</v>
      </c>
      <c r="E28" s="112">
        <v>3553580</v>
      </c>
      <c r="F28" s="96">
        <f t="shared" si="0"/>
        <v>3821770</v>
      </c>
    </row>
    <row r="29" spans="1:6" ht="42.75" customHeight="1" hidden="1">
      <c r="A29" s="126" t="s">
        <v>70</v>
      </c>
      <c r="B29" s="36"/>
      <c r="C29" s="103" t="s">
        <v>87</v>
      </c>
      <c r="D29" s="93">
        <v>0</v>
      </c>
      <c r="E29" s="131"/>
      <c r="F29" s="96">
        <f t="shared" si="0"/>
        <v>0</v>
      </c>
    </row>
    <row r="30" spans="1:6" ht="56.25" customHeight="1" hidden="1">
      <c r="A30" s="127" t="s">
        <v>71</v>
      </c>
      <c r="B30" s="36"/>
      <c r="C30" s="103" t="s">
        <v>88</v>
      </c>
      <c r="D30" s="93">
        <v>0</v>
      </c>
      <c r="E30" s="131"/>
      <c r="F30" s="96">
        <f t="shared" si="0"/>
        <v>0</v>
      </c>
    </row>
    <row r="31" spans="1:6" ht="48" customHeight="1">
      <c r="A31" s="128" t="s">
        <v>185</v>
      </c>
      <c r="B31" s="36"/>
      <c r="C31" s="103" t="s">
        <v>89</v>
      </c>
      <c r="D31" s="92">
        <v>1299600</v>
      </c>
      <c r="E31" s="131">
        <v>659424.5</v>
      </c>
      <c r="F31" s="114">
        <f t="shared" si="0"/>
        <v>640175.5</v>
      </c>
    </row>
    <row r="32" spans="1:6" ht="42.75" customHeight="1" hidden="1">
      <c r="A32" s="126" t="s">
        <v>72</v>
      </c>
      <c r="B32" s="36"/>
      <c r="C32" s="104" t="s">
        <v>90</v>
      </c>
      <c r="D32" s="94">
        <v>0</v>
      </c>
      <c r="E32" s="130"/>
      <c r="F32" s="96">
        <f t="shared" si="0"/>
        <v>0</v>
      </c>
    </row>
    <row r="33" spans="1:6" ht="30.75" customHeight="1">
      <c r="A33" s="126" t="s">
        <v>73</v>
      </c>
      <c r="B33" s="36"/>
      <c r="C33" s="102" t="s">
        <v>91</v>
      </c>
      <c r="D33" s="92">
        <v>56400</v>
      </c>
      <c r="E33" s="112">
        <v>10836.22</v>
      </c>
      <c r="F33" s="96">
        <f t="shared" si="0"/>
        <v>45563.78</v>
      </c>
    </row>
    <row r="34" spans="1:6" ht="36" customHeight="1">
      <c r="A34" s="126" t="s">
        <v>74</v>
      </c>
      <c r="B34" s="36"/>
      <c r="C34" s="102" t="s">
        <v>92</v>
      </c>
      <c r="D34" s="92">
        <v>15000</v>
      </c>
      <c r="E34" s="112">
        <v>13606.01</v>
      </c>
      <c r="F34" s="96">
        <f t="shared" si="0"/>
        <v>1393.9899999999998</v>
      </c>
    </row>
    <row r="35" spans="1:6" ht="45" customHeight="1">
      <c r="A35" s="126" t="s">
        <v>75</v>
      </c>
      <c r="B35" s="36"/>
      <c r="C35" s="102" t="s">
        <v>93</v>
      </c>
      <c r="D35" s="92">
        <v>7000</v>
      </c>
      <c r="E35" s="131">
        <v>8124.22</v>
      </c>
      <c r="F35" s="96">
        <f t="shared" si="0"/>
        <v>-1124.2200000000003</v>
      </c>
    </row>
    <row r="36" spans="1:6" ht="46.5" customHeight="1">
      <c r="A36" s="128" t="s">
        <v>76</v>
      </c>
      <c r="B36" s="36"/>
      <c r="C36" s="102" t="s">
        <v>94</v>
      </c>
      <c r="D36" s="92">
        <v>142000</v>
      </c>
      <c r="E36" s="131">
        <v>142914.77</v>
      </c>
      <c r="F36" s="96">
        <f t="shared" si="0"/>
        <v>-914.7699999999895</v>
      </c>
    </row>
    <row r="37" spans="1:6" ht="30.75" customHeight="1" thickBot="1">
      <c r="A37" s="129" t="s">
        <v>77</v>
      </c>
      <c r="B37" s="41"/>
      <c r="C37" s="105" t="s">
        <v>95</v>
      </c>
      <c r="D37" s="95">
        <v>110000</v>
      </c>
      <c r="E37" s="132">
        <v>387.44</v>
      </c>
      <c r="F37" s="97">
        <f t="shared" si="0"/>
        <v>109612.56</v>
      </c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3937007874015748" right="0.3937007874015748" top="0.984251968503937" bottom="0.3937007874015748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0"/>
  <sheetViews>
    <sheetView showGridLines="0" workbookViewId="0" topLeftCell="A82">
      <selection activeCell="D11" sqref="D11"/>
    </sheetView>
  </sheetViews>
  <sheetFormatPr defaultColWidth="9.00390625" defaultRowHeight="12.75"/>
  <cols>
    <col min="1" max="1" width="44.25390625" style="0" customWidth="1"/>
    <col min="2" max="2" width="5.375" style="0" customWidth="1"/>
    <col min="3" max="3" width="21.75390625" style="0" customWidth="1"/>
    <col min="4" max="4" width="15.75390625" style="0" customWidth="1"/>
    <col min="5" max="5" width="16.375" style="0" customWidth="1"/>
    <col min="6" max="6" width="14.75390625" style="0" customWidth="1"/>
  </cols>
  <sheetData>
    <row r="2" spans="2:6" ht="15">
      <c r="B2" s="31"/>
      <c r="C2" s="31" t="s">
        <v>58</v>
      </c>
      <c r="F2" s="70" t="s">
        <v>52</v>
      </c>
    </row>
    <row r="3" spans="1:6" ht="12.75">
      <c r="A3" s="30"/>
      <c r="B3" s="30"/>
      <c r="C3" s="16"/>
      <c r="D3" s="17"/>
      <c r="E3" s="17"/>
      <c r="F3" s="18"/>
    </row>
    <row r="4" spans="1:6" ht="12.75" hidden="1">
      <c r="A4" s="8"/>
      <c r="B4" s="84"/>
      <c r="C4" s="9"/>
      <c r="D4" s="7"/>
      <c r="E4" s="83"/>
      <c r="F4" s="19"/>
    </row>
    <row r="5" spans="1:6" ht="12.75">
      <c r="A5" s="26"/>
      <c r="B5" s="9" t="s">
        <v>12</v>
      </c>
      <c r="C5" s="26" t="s">
        <v>37</v>
      </c>
      <c r="D5" s="7" t="s">
        <v>38</v>
      </c>
      <c r="E5" s="7" t="s">
        <v>28</v>
      </c>
      <c r="F5" s="7" t="s">
        <v>4</v>
      </c>
    </row>
    <row r="6" spans="1:6" ht="11.25" customHeight="1">
      <c r="A6" s="26" t="s">
        <v>7</v>
      </c>
      <c r="B6" s="9" t="s">
        <v>13</v>
      </c>
      <c r="C6" s="26" t="s">
        <v>34</v>
      </c>
      <c r="D6" s="7" t="s">
        <v>50</v>
      </c>
      <c r="E6" s="7"/>
      <c r="F6" s="7" t="s">
        <v>5</v>
      </c>
    </row>
    <row r="7" spans="1:6" ht="11.25" customHeight="1">
      <c r="A7" s="122"/>
      <c r="B7" s="9" t="s">
        <v>14</v>
      </c>
      <c r="C7" s="9" t="s">
        <v>35</v>
      </c>
      <c r="D7" s="7" t="s">
        <v>5</v>
      </c>
      <c r="E7" s="7"/>
      <c r="F7" s="7"/>
    </row>
    <row r="8" spans="1:6" ht="12.75" hidden="1">
      <c r="A8" s="74"/>
      <c r="B8" s="9"/>
      <c r="C8" s="9"/>
      <c r="D8" s="7"/>
      <c r="E8" s="7"/>
      <c r="F8" s="19"/>
    </row>
    <row r="9" spans="1:6" ht="12.75" hidden="1">
      <c r="A9" s="74"/>
      <c r="B9" s="9"/>
      <c r="C9" s="9"/>
      <c r="D9" s="7"/>
      <c r="E9" s="7"/>
      <c r="F9" s="19"/>
    </row>
    <row r="10" spans="1:6" ht="13.5" thickBot="1">
      <c r="A10" s="123">
        <v>1</v>
      </c>
      <c r="B10" s="12">
        <v>2</v>
      </c>
      <c r="C10" s="12">
        <v>3</v>
      </c>
      <c r="D10" s="6" t="s">
        <v>2</v>
      </c>
      <c r="E10" s="6" t="s">
        <v>3</v>
      </c>
      <c r="F10" s="6" t="s">
        <v>9</v>
      </c>
    </row>
    <row r="11" spans="1:6" ht="15.75" customHeight="1">
      <c r="A11" s="120" t="s">
        <v>59</v>
      </c>
      <c r="B11" s="39" t="s">
        <v>17</v>
      </c>
      <c r="C11" s="42" t="s">
        <v>26</v>
      </c>
      <c r="D11" s="56">
        <f>SUM(D12:D89)</f>
        <v>40405292.85</v>
      </c>
      <c r="E11" s="56">
        <f>SUM(E12:E89)</f>
        <v>15153785.98</v>
      </c>
      <c r="F11" s="57">
        <f aca="true" t="shared" si="0" ref="F11:F66">D11-E11</f>
        <v>25251506.87</v>
      </c>
    </row>
    <row r="12" spans="1:6" ht="15.75" customHeight="1">
      <c r="A12" s="121" t="s">
        <v>8</v>
      </c>
      <c r="B12" s="40"/>
      <c r="C12" s="59"/>
      <c r="D12" s="55"/>
      <c r="E12" s="56"/>
      <c r="F12" s="58"/>
    </row>
    <row r="13" spans="1:6" ht="15" customHeight="1">
      <c r="A13" s="108" t="s">
        <v>99</v>
      </c>
      <c r="B13" s="40"/>
      <c r="C13" s="109" t="s">
        <v>114</v>
      </c>
      <c r="D13" s="106">
        <v>1172036</v>
      </c>
      <c r="E13" s="133">
        <v>569109.45</v>
      </c>
      <c r="F13" s="58">
        <f t="shared" si="0"/>
        <v>602926.55</v>
      </c>
    </row>
    <row r="14" spans="1:6" ht="15" customHeight="1">
      <c r="A14" s="108" t="s">
        <v>100</v>
      </c>
      <c r="B14" s="40"/>
      <c r="C14" s="109" t="s">
        <v>115</v>
      </c>
      <c r="D14" s="106">
        <v>217950</v>
      </c>
      <c r="E14" s="134">
        <v>180166.83</v>
      </c>
      <c r="F14" s="58">
        <f t="shared" si="0"/>
        <v>37783.17000000001</v>
      </c>
    </row>
    <row r="15" spans="1:6" ht="15" customHeight="1">
      <c r="A15" s="108" t="s">
        <v>99</v>
      </c>
      <c r="B15" s="40"/>
      <c r="C15" s="109" t="s">
        <v>116</v>
      </c>
      <c r="D15" s="106">
        <v>5653197</v>
      </c>
      <c r="E15" s="133">
        <v>1906260.28</v>
      </c>
      <c r="F15" s="58">
        <f t="shared" si="0"/>
        <v>3746936.7199999997</v>
      </c>
    </row>
    <row r="16" spans="1:6" ht="15" customHeight="1">
      <c r="A16" s="108" t="s">
        <v>100</v>
      </c>
      <c r="B16" s="40"/>
      <c r="C16" s="109" t="s">
        <v>117</v>
      </c>
      <c r="D16" s="106">
        <v>1364525</v>
      </c>
      <c r="E16" s="134">
        <v>597483.6</v>
      </c>
      <c r="F16" s="58">
        <f t="shared" si="0"/>
        <v>767041.4</v>
      </c>
    </row>
    <row r="17" spans="1:6" ht="15" customHeight="1">
      <c r="A17" s="108" t="s">
        <v>101</v>
      </c>
      <c r="B17" s="40"/>
      <c r="C17" s="109" t="s">
        <v>118</v>
      </c>
      <c r="D17" s="106">
        <v>4500</v>
      </c>
      <c r="E17" s="134">
        <v>2800</v>
      </c>
      <c r="F17" s="58">
        <f t="shared" si="0"/>
        <v>1700</v>
      </c>
    </row>
    <row r="18" spans="1:6" ht="15" customHeight="1">
      <c r="A18" s="108" t="s">
        <v>102</v>
      </c>
      <c r="B18" s="40"/>
      <c r="C18" s="109" t="s">
        <v>119</v>
      </c>
      <c r="D18" s="106">
        <v>3000</v>
      </c>
      <c r="E18" s="134">
        <v>0</v>
      </c>
      <c r="F18" s="58">
        <f t="shared" si="0"/>
        <v>3000</v>
      </c>
    </row>
    <row r="19" spans="1:6" ht="15" customHeight="1">
      <c r="A19" s="108" t="s">
        <v>103</v>
      </c>
      <c r="B19" s="40"/>
      <c r="C19" s="109" t="s">
        <v>120</v>
      </c>
      <c r="D19" s="106">
        <v>7500</v>
      </c>
      <c r="E19" s="134">
        <v>1200</v>
      </c>
      <c r="F19" s="58">
        <f t="shared" si="0"/>
        <v>6300</v>
      </c>
    </row>
    <row r="20" spans="1:6" ht="15" customHeight="1">
      <c r="A20" s="108" t="s">
        <v>104</v>
      </c>
      <c r="B20" s="40"/>
      <c r="C20" s="109" t="s">
        <v>121</v>
      </c>
      <c r="D20" s="106">
        <v>100000</v>
      </c>
      <c r="E20" s="134">
        <v>0</v>
      </c>
      <c r="F20" s="58">
        <f t="shared" si="0"/>
        <v>100000</v>
      </c>
    </row>
    <row r="21" spans="1:6" ht="15" customHeight="1">
      <c r="A21" s="108" t="s">
        <v>104</v>
      </c>
      <c r="B21" s="40"/>
      <c r="C21" s="109" t="s">
        <v>187</v>
      </c>
      <c r="D21" s="106">
        <v>15000</v>
      </c>
      <c r="E21" s="134">
        <v>0</v>
      </c>
      <c r="F21" s="58">
        <f>D21-E21</f>
        <v>15000</v>
      </c>
    </row>
    <row r="22" spans="1:6" ht="15" customHeight="1">
      <c r="A22" s="108" t="s">
        <v>101</v>
      </c>
      <c r="B22" s="40"/>
      <c r="C22" s="109" t="s">
        <v>122</v>
      </c>
      <c r="D22" s="106">
        <v>460000</v>
      </c>
      <c r="E22" s="133">
        <v>308415.8</v>
      </c>
      <c r="F22" s="58">
        <f t="shared" si="0"/>
        <v>151584.2</v>
      </c>
    </row>
    <row r="23" spans="1:6" ht="15" customHeight="1">
      <c r="A23" s="108" t="s">
        <v>100</v>
      </c>
      <c r="B23" s="40"/>
      <c r="C23" s="109" t="s">
        <v>123</v>
      </c>
      <c r="D23" s="106">
        <v>75500</v>
      </c>
      <c r="E23" s="134">
        <v>75500</v>
      </c>
      <c r="F23" s="58">
        <f t="shared" si="0"/>
        <v>0</v>
      </c>
    </row>
    <row r="24" spans="1:6" ht="15" customHeight="1">
      <c r="A24" s="108" t="s">
        <v>108</v>
      </c>
      <c r="B24" s="40"/>
      <c r="C24" s="109" t="s">
        <v>124</v>
      </c>
      <c r="D24" s="106">
        <v>3500</v>
      </c>
      <c r="E24" s="134">
        <v>2000</v>
      </c>
      <c r="F24" s="58">
        <f>D24-E24</f>
        <v>1500</v>
      </c>
    </row>
    <row r="25" spans="1:6" ht="15" customHeight="1">
      <c r="A25" s="108" t="s">
        <v>103</v>
      </c>
      <c r="B25" s="40"/>
      <c r="C25" s="109" t="s">
        <v>125</v>
      </c>
      <c r="D25" s="106">
        <v>102000</v>
      </c>
      <c r="E25" s="134">
        <v>0</v>
      </c>
      <c r="F25" s="58">
        <f>D25-E25</f>
        <v>102000</v>
      </c>
    </row>
    <row r="26" spans="1:6" ht="15" customHeight="1">
      <c r="A26" s="108" t="s">
        <v>104</v>
      </c>
      <c r="B26" s="40"/>
      <c r="C26" s="109" t="s">
        <v>126</v>
      </c>
      <c r="D26" s="106">
        <v>107000</v>
      </c>
      <c r="E26" s="134">
        <v>31075</v>
      </c>
      <c r="F26" s="58">
        <f>D26-E26</f>
        <v>75925</v>
      </c>
    </row>
    <row r="27" spans="1:6" ht="15" customHeight="1">
      <c r="A27" s="108" t="s">
        <v>105</v>
      </c>
      <c r="B27" s="40"/>
      <c r="C27" s="109" t="s">
        <v>127</v>
      </c>
      <c r="D27" s="106">
        <v>20000</v>
      </c>
      <c r="E27" s="134">
        <v>9664</v>
      </c>
      <c r="F27" s="58">
        <f>D27-E27</f>
        <v>10336</v>
      </c>
    </row>
    <row r="28" spans="1:6" ht="15" customHeight="1">
      <c r="A28" s="108" t="s">
        <v>104</v>
      </c>
      <c r="B28" s="40"/>
      <c r="C28" s="109" t="s">
        <v>128</v>
      </c>
      <c r="D28" s="106">
        <v>27000</v>
      </c>
      <c r="E28" s="134">
        <v>8006.47</v>
      </c>
      <c r="F28" s="58">
        <f>D28-E28</f>
        <v>18993.53</v>
      </c>
    </row>
    <row r="29" spans="1:6" ht="15" customHeight="1">
      <c r="A29" s="108" t="s">
        <v>99</v>
      </c>
      <c r="B29" s="40"/>
      <c r="C29" s="109" t="s">
        <v>129</v>
      </c>
      <c r="D29" s="106">
        <v>2800000</v>
      </c>
      <c r="E29" s="133">
        <v>1175232.85</v>
      </c>
      <c r="F29" s="58">
        <f t="shared" si="0"/>
        <v>1624767.15</v>
      </c>
    </row>
    <row r="30" spans="1:6" ht="15" customHeight="1">
      <c r="A30" s="108" t="s">
        <v>100</v>
      </c>
      <c r="B30" s="40"/>
      <c r="C30" s="109" t="s">
        <v>130</v>
      </c>
      <c r="D30" s="106">
        <v>746000</v>
      </c>
      <c r="E30" s="134">
        <v>392619.96</v>
      </c>
      <c r="F30" s="58">
        <f t="shared" si="0"/>
        <v>353380.04</v>
      </c>
    </row>
    <row r="31" spans="1:7" ht="15" customHeight="1">
      <c r="A31" s="108" t="s">
        <v>101</v>
      </c>
      <c r="B31" s="40"/>
      <c r="C31" s="109" t="s">
        <v>131</v>
      </c>
      <c r="D31" s="107">
        <v>570765</v>
      </c>
      <c r="E31" s="134">
        <v>201050</v>
      </c>
      <c r="F31" s="117">
        <f t="shared" si="0"/>
        <v>369715</v>
      </c>
      <c r="G31" s="118"/>
    </row>
    <row r="32" spans="1:7" ht="15" customHeight="1">
      <c r="A32" s="108" t="s">
        <v>100</v>
      </c>
      <c r="B32" s="40"/>
      <c r="C32" s="109" t="s">
        <v>132</v>
      </c>
      <c r="D32" s="107">
        <v>81540</v>
      </c>
      <c r="E32" s="134">
        <v>42280</v>
      </c>
      <c r="F32" s="117">
        <f t="shared" si="0"/>
        <v>39260</v>
      </c>
      <c r="G32" s="118"/>
    </row>
    <row r="33" spans="1:7" ht="15" customHeight="1">
      <c r="A33" s="108" t="s">
        <v>103</v>
      </c>
      <c r="B33" s="40"/>
      <c r="C33" s="109" t="s">
        <v>188</v>
      </c>
      <c r="D33" s="107">
        <v>135</v>
      </c>
      <c r="E33" s="134">
        <v>135</v>
      </c>
      <c r="F33" s="117">
        <f>D33-E33</f>
        <v>0</v>
      </c>
      <c r="G33" s="118"/>
    </row>
    <row r="34" spans="1:6" ht="15" customHeight="1">
      <c r="A34" s="108" t="s">
        <v>109</v>
      </c>
      <c r="B34" s="40"/>
      <c r="C34" s="109" t="s">
        <v>133</v>
      </c>
      <c r="D34" s="106">
        <v>375688.51</v>
      </c>
      <c r="E34" s="134">
        <v>133779.56</v>
      </c>
      <c r="F34" s="58">
        <f t="shared" si="0"/>
        <v>241908.95</v>
      </c>
    </row>
    <row r="35" spans="1:6" ht="15" customHeight="1">
      <c r="A35" s="108" t="s">
        <v>106</v>
      </c>
      <c r="B35" s="40"/>
      <c r="C35" s="109" t="s">
        <v>134</v>
      </c>
      <c r="D35" s="106">
        <v>147780.61</v>
      </c>
      <c r="E35" s="134">
        <v>36830</v>
      </c>
      <c r="F35" s="58">
        <f t="shared" si="0"/>
        <v>110950.60999999999</v>
      </c>
    </row>
    <row r="36" spans="1:6" ht="15" customHeight="1">
      <c r="A36" s="108" t="s">
        <v>103</v>
      </c>
      <c r="B36" s="40"/>
      <c r="C36" s="109" t="s">
        <v>135</v>
      </c>
      <c r="D36" s="106">
        <v>132582.22</v>
      </c>
      <c r="E36" s="134">
        <v>27141.54</v>
      </c>
      <c r="F36" s="58">
        <f>D36-E36</f>
        <v>105440.68</v>
      </c>
    </row>
    <row r="37" spans="1:6" ht="15" customHeight="1">
      <c r="A37" s="108" t="s">
        <v>104</v>
      </c>
      <c r="B37" s="40"/>
      <c r="C37" s="109" t="s">
        <v>136</v>
      </c>
      <c r="D37" s="106">
        <v>15000</v>
      </c>
      <c r="E37" s="134">
        <v>0</v>
      </c>
      <c r="F37" s="58">
        <f>D37-E37</f>
        <v>15000</v>
      </c>
    </row>
    <row r="38" spans="1:6" ht="15" customHeight="1">
      <c r="A38" s="108" t="s">
        <v>107</v>
      </c>
      <c r="B38" s="40"/>
      <c r="C38" s="109" t="s">
        <v>184</v>
      </c>
      <c r="D38" s="106">
        <v>1022000</v>
      </c>
      <c r="E38" s="134">
        <v>20990</v>
      </c>
      <c r="F38" s="58">
        <f t="shared" si="0"/>
        <v>1001010</v>
      </c>
    </row>
    <row r="39" spans="1:6" ht="15" customHeight="1">
      <c r="A39" s="108" t="s">
        <v>105</v>
      </c>
      <c r="B39" s="40"/>
      <c r="C39" s="109" t="s">
        <v>137</v>
      </c>
      <c r="D39" s="106">
        <v>517475</v>
      </c>
      <c r="E39" s="134">
        <v>114354.72</v>
      </c>
      <c r="F39" s="58">
        <f t="shared" si="0"/>
        <v>403120.28</v>
      </c>
    </row>
    <row r="40" spans="1:6" ht="15" customHeight="1">
      <c r="A40" s="108" t="s">
        <v>104</v>
      </c>
      <c r="B40" s="40"/>
      <c r="C40" s="109" t="s">
        <v>138</v>
      </c>
      <c r="D40" s="106">
        <v>500</v>
      </c>
      <c r="E40" s="134">
        <v>0</v>
      </c>
      <c r="F40" s="58">
        <f>D40-E40</f>
        <v>500</v>
      </c>
    </row>
    <row r="41" spans="1:6" ht="15" customHeight="1">
      <c r="A41" s="108" t="s">
        <v>99</v>
      </c>
      <c r="B41" s="40"/>
      <c r="C41" s="109" t="s">
        <v>168</v>
      </c>
      <c r="D41" s="107">
        <v>119816</v>
      </c>
      <c r="E41" s="134">
        <v>51935.77</v>
      </c>
      <c r="F41" s="58">
        <f t="shared" si="0"/>
        <v>67880.23000000001</v>
      </c>
    </row>
    <row r="42" spans="1:6" ht="15" customHeight="1">
      <c r="A42" s="108" t="s">
        <v>100</v>
      </c>
      <c r="B42" s="40"/>
      <c r="C42" s="109" t="s">
        <v>169</v>
      </c>
      <c r="D42" s="107">
        <v>36184</v>
      </c>
      <c r="E42" s="134">
        <v>15684.48</v>
      </c>
      <c r="F42" s="58">
        <f t="shared" si="0"/>
        <v>20499.52</v>
      </c>
    </row>
    <row r="43" spans="1:6" ht="15" customHeight="1">
      <c r="A43" s="108" t="s">
        <v>102</v>
      </c>
      <c r="B43" s="40"/>
      <c r="C43" s="109" t="s">
        <v>139</v>
      </c>
      <c r="D43" s="107">
        <v>29600</v>
      </c>
      <c r="E43" s="134">
        <v>0</v>
      </c>
      <c r="F43" s="58">
        <f t="shared" si="0"/>
        <v>29600</v>
      </c>
    </row>
    <row r="44" spans="1:6" ht="15" customHeight="1">
      <c r="A44" s="108" t="s">
        <v>99</v>
      </c>
      <c r="B44" s="40"/>
      <c r="C44" s="110" t="s">
        <v>192</v>
      </c>
      <c r="D44" s="107">
        <v>11700</v>
      </c>
      <c r="E44" s="134">
        <v>5850.5</v>
      </c>
      <c r="F44" s="58">
        <f t="shared" si="0"/>
        <v>5849.5</v>
      </c>
    </row>
    <row r="45" spans="1:6" ht="15" customHeight="1">
      <c r="A45" s="108" t="s">
        <v>100</v>
      </c>
      <c r="B45" s="40"/>
      <c r="C45" s="110" t="s">
        <v>190</v>
      </c>
      <c r="D45" s="107">
        <v>3533</v>
      </c>
      <c r="E45" s="134">
        <v>1766.71</v>
      </c>
      <c r="F45" s="58">
        <f t="shared" si="0"/>
        <v>1766.29</v>
      </c>
    </row>
    <row r="46" spans="1:6" ht="15" customHeight="1">
      <c r="A46" s="108" t="s">
        <v>105</v>
      </c>
      <c r="B46" s="40"/>
      <c r="C46" s="110" t="s">
        <v>191</v>
      </c>
      <c r="D46" s="107">
        <v>7597</v>
      </c>
      <c r="E46" s="134">
        <v>3850</v>
      </c>
      <c r="F46" s="58">
        <f t="shared" si="0"/>
        <v>3747</v>
      </c>
    </row>
    <row r="47" spans="1:6" ht="15" customHeight="1">
      <c r="A47" s="108" t="s">
        <v>103</v>
      </c>
      <c r="B47" s="40"/>
      <c r="C47" s="109" t="s">
        <v>140</v>
      </c>
      <c r="D47" s="106">
        <v>130000</v>
      </c>
      <c r="E47" s="134">
        <v>3540</v>
      </c>
      <c r="F47" s="58">
        <f t="shared" si="0"/>
        <v>126460</v>
      </c>
    </row>
    <row r="48" spans="1:6" ht="15" customHeight="1">
      <c r="A48" s="108" t="s">
        <v>107</v>
      </c>
      <c r="B48" s="40"/>
      <c r="C48" s="109" t="s">
        <v>141</v>
      </c>
      <c r="D48" s="106">
        <v>23000</v>
      </c>
      <c r="E48" s="134">
        <v>0</v>
      </c>
      <c r="F48" s="58">
        <f t="shared" si="0"/>
        <v>23000</v>
      </c>
    </row>
    <row r="49" spans="1:6" ht="15" customHeight="1">
      <c r="A49" s="108" t="s">
        <v>105</v>
      </c>
      <c r="B49" s="40"/>
      <c r="C49" s="109" t="s">
        <v>142</v>
      </c>
      <c r="D49" s="106">
        <v>1000</v>
      </c>
      <c r="E49" s="134">
        <v>0</v>
      </c>
      <c r="F49" s="58">
        <f t="shared" si="0"/>
        <v>1000</v>
      </c>
    </row>
    <row r="50" spans="1:6" ht="15" customHeight="1">
      <c r="A50" s="108" t="s">
        <v>103</v>
      </c>
      <c r="B50" s="40"/>
      <c r="C50" s="109" t="s">
        <v>143</v>
      </c>
      <c r="D50" s="106">
        <v>7200</v>
      </c>
      <c r="E50" s="134">
        <v>1093.68</v>
      </c>
      <c r="F50" s="58">
        <f t="shared" si="0"/>
        <v>6106.32</v>
      </c>
    </row>
    <row r="51" spans="1:6" ht="15" customHeight="1">
      <c r="A51" s="108" t="s">
        <v>103</v>
      </c>
      <c r="B51" s="40"/>
      <c r="C51" s="109" t="s">
        <v>144</v>
      </c>
      <c r="D51" s="106">
        <v>16800</v>
      </c>
      <c r="E51" s="134">
        <v>0</v>
      </c>
      <c r="F51" s="58">
        <f t="shared" si="0"/>
        <v>16800</v>
      </c>
    </row>
    <row r="52" spans="1:6" ht="15" customHeight="1">
      <c r="A52" s="108" t="s">
        <v>106</v>
      </c>
      <c r="B52" s="40"/>
      <c r="C52" s="109" t="s">
        <v>145</v>
      </c>
      <c r="D52" s="106">
        <v>2787071</v>
      </c>
      <c r="E52" s="134">
        <v>792514.28</v>
      </c>
      <c r="F52" s="58">
        <f t="shared" si="0"/>
        <v>1994556.72</v>
      </c>
    </row>
    <row r="53" spans="1:6" ht="15" customHeight="1">
      <c r="A53" s="108" t="s">
        <v>103</v>
      </c>
      <c r="B53" s="40"/>
      <c r="C53" s="109" t="s">
        <v>146</v>
      </c>
      <c r="D53" s="106">
        <v>9677</v>
      </c>
      <c r="E53" s="134">
        <v>4130</v>
      </c>
      <c r="F53" s="58">
        <f t="shared" si="0"/>
        <v>5547</v>
      </c>
    </row>
    <row r="54" spans="1:6" ht="15" customHeight="1">
      <c r="A54" s="108" t="s">
        <v>106</v>
      </c>
      <c r="B54" s="40"/>
      <c r="C54" s="109" t="s">
        <v>189</v>
      </c>
      <c r="D54" s="106">
        <v>61552</v>
      </c>
      <c r="E54" s="134">
        <v>0</v>
      </c>
      <c r="F54" s="58">
        <f t="shared" si="0"/>
        <v>61552</v>
      </c>
    </row>
    <row r="55" spans="1:6" ht="15" customHeight="1">
      <c r="A55" s="108" t="s">
        <v>108</v>
      </c>
      <c r="B55" s="40"/>
      <c r="C55" s="109" t="s">
        <v>147</v>
      </c>
      <c r="D55" s="106">
        <v>270000</v>
      </c>
      <c r="E55" s="134">
        <v>134924.49</v>
      </c>
      <c r="F55" s="58">
        <f t="shared" si="0"/>
        <v>135075.51</v>
      </c>
    </row>
    <row r="56" spans="1:6" ht="15" customHeight="1">
      <c r="A56" s="108" t="s">
        <v>103</v>
      </c>
      <c r="B56" s="40"/>
      <c r="C56" s="109" t="s">
        <v>148</v>
      </c>
      <c r="D56" s="106">
        <v>268000</v>
      </c>
      <c r="E56" s="134">
        <v>109813.88</v>
      </c>
      <c r="F56" s="58">
        <f t="shared" si="0"/>
        <v>158186.12</v>
      </c>
    </row>
    <row r="57" spans="1:6" ht="15" customHeight="1">
      <c r="A57" s="108" t="s">
        <v>103</v>
      </c>
      <c r="B57" s="40"/>
      <c r="C57" s="109" t="s">
        <v>149</v>
      </c>
      <c r="D57" s="106">
        <v>50000</v>
      </c>
      <c r="E57" s="134">
        <v>0</v>
      </c>
      <c r="F57" s="58">
        <f t="shared" si="0"/>
        <v>50000</v>
      </c>
    </row>
    <row r="58" spans="1:6" ht="27.75" customHeight="1">
      <c r="A58" s="108" t="s">
        <v>110</v>
      </c>
      <c r="B58" s="40"/>
      <c r="C58" s="109" t="s">
        <v>150</v>
      </c>
      <c r="D58" s="106">
        <v>100000</v>
      </c>
      <c r="E58" s="134">
        <v>10104.93</v>
      </c>
      <c r="F58" s="58">
        <f t="shared" si="0"/>
        <v>89895.07</v>
      </c>
    </row>
    <row r="59" spans="1:6" ht="15" customHeight="1">
      <c r="A59" s="108" t="s">
        <v>107</v>
      </c>
      <c r="B59" s="40"/>
      <c r="C59" s="109" t="s">
        <v>151</v>
      </c>
      <c r="D59" s="106">
        <v>3030</v>
      </c>
      <c r="E59" s="134">
        <v>0</v>
      </c>
      <c r="F59" s="58">
        <f t="shared" si="0"/>
        <v>3030</v>
      </c>
    </row>
    <row r="60" spans="1:6" ht="15" customHeight="1">
      <c r="A60" s="108" t="s">
        <v>107</v>
      </c>
      <c r="B60" s="40"/>
      <c r="C60" s="109" t="s">
        <v>152</v>
      </c>
      <c r="D60" s="106">
        <v>300000</v>
      </c>
      <c r="E60" s="134">
        <v>0</v>
      </c>
      <c r="F60" s="58">
        <f t="shared" si="0"/>
        <v>300000</v>
      </c>
    </row>
    <row r="61" spans="1:6" ht="15" customHeight="1">
      <c r="A61" s="108" t="s">
        <v>109</v>
      </c>
      <c r="B61" s="40"/>
      <c r="C61" s="109" t="s">
        <v>153</v>
      </c>
      <c r="D61" s="106">
        <v>531331.07</v>
      </c>
      <c r="E61" s="134">
        <v>178570.32</v>
      </c>
      <c r="F61" s="58">
        <f t="shared" si="0"/>
        <v>352760.74999999994</v>
      </c>
    </row>
    <row r="62" spans="1:6" ht="15" customHeight="1">
      <c r="A62" s="108" t="s">
        <v>106</v>
      </c>
      <c r="B62" s="40"/>
      <c r="C62" s="109" t="s">
        <v>154</v>
      </c>
      <c r="D62" s="106">
        <v>390000</v>
      </c>
      <c r="E62" s="134">
        <v>147900.02</v>
      </c>
      <c r="F62" s="58">
        <f t="shared" si="0"/>
        <v>242099.98</v>
      </c>
    </row>
    <row r="63" spans="1:6" ht="15" customHeight="1">
      <c r="A63" s="108" t="s">
        <v>103</v>
      </c>
      <c r="B63" s="40"/>
      <c r="C63" s="109" t="s">
        <v>155</v>
      </c>
      <c r="D63" s="106">
        <v>12000</v>
      </c>
      <c r="E63" s="134">
        <v>0</v>
      </c>
      <c r="F63" s="58">
        <f t="shared" si="0"/>
        <v>12000</v>
      </c>
    </row>
    <row r="64" spans="1:6" ht="15" customHeight="1">
      <c r="A64" s="108" t="s">
        <v>106</v>
      </c>
      <c r="B64" s="40"/>
      <c r="C64" s="109" t="s">
        <v>156</v>
      </c>
      <c r="D64" s="106">
        <v>134745</v>
      </c>
      <c r="E64" s="134">
        <v>8333.33</v>
      </c>
      <c r="F64" s="58">
        <f t="shared" si="0"/>
        <v>126411.67</v>
      </c>
    </row>
    <row r="65" spans="1:6" ht="15" customHeight="1">
      <c r="A65" s="108" t="s">
        <v>103</v>
      </c>
      <c r="B65" s="40"/>
      <c r="C65" s="109" t="s">
        <v>157</v>
      </c>
      <c r="D65" s="106">
        <v>10000</v>
      </c>
      <c r="E65" s="134">
        <v>0</v>
      </c>
      <c r="F65" s="58">
        <f t="shared" si="0"/>
        <v>10000</v>
      </c>
    </row>
    <row r="66" spans="1:6" ht="15" customHeight="1">
      <c r="A66" s="108" t="s">
        <v>109</v>
      </c>
      <c r="B66" s="40"/>
      <c r="C66" s="109" t="s">
        <v>158</v>
      </c>
      <c r="D66" s="106">
        <v>3060</v>
      </c>
      <c r="E66" s="134">
        <v>0</v>
      </c>
      <c r="F66" s="58">
        <f t="shared" si="0"/>
        <v>3060</v>
      </c>
    </row>
    <row r="67" spans="1:6" ht="15" customHeight="1">
      <c r="A67" s="108" t="s">
        <v>106</v>
      </c>
      <c r="B67" s="40"/>
      <c r="C67" s="109" t="s">
        <v>159</v>
      </c>
      <c r="D67" s="106">
        <v>128445</v>
      </c>
      <c r="E67" s="134">
        <v>8160</v>
      </c>
      <c r="F67" s="58">
        <f aca="true" t="shared" si="1" ref="F67:F89">D67-E67</f>
        <v>120285</v>
      </c>
    </row>
    <row r="68" spans="1:6" ht="15" customHeight="1">
      <c r="A68" s="108" t="s">
        <v>103</v>
      </c>
      <c r="B68" s="40"/>
      <c r="C68" s="109" t="s">
        <v>160</v>
      </c>
      <c r="D68" s="106">
        <v>30000</v>
      </c>
      <c r="E68" s="134">
        <v>0</v>
      </c>
      <c r="F68" s="58">
        <f t="shared" si="1"/>
        <v>30000</v>
      </c>
    </row>
    <row r="69" spans="1:6" ht="15" customHeight="1">
      <c r="A69" s="108" t="s">
        <v>102</v>
      </c>
      <c r="B69" s="40"/>
      <c r="C69" s="109" t="s">
        <v>161</v>
      </c>
      <c r="D69" s="106">
        <v>22000</v>
      </c>
      <c r="E69" s="134">
        <v>0</v>
      </c>
      <c r="F69" s="58">
        <f t="shared" si="1"/>
        <v>22000</v>
      </c>
    </row>
    <row r="70" spans="1:6" ht="15" customHeight="1">
      <c r="A70" s="108" t="s">
        <v>104</v>
      </c>
      <c r="B70" s="40"/>
      <c r="C70" s="110" t="s">
        <v>162</v>
      </c>
      <c r="D70" s="106">
        <v>18000</v>
      </c>
      <c r="E70" s="134">
        <v>8978</v>
      </c>
      <c r="F70" s="58">
        <f t="shared" si="1"/>
        <v>9022</v>
      </c>
    </row>
    <row r="71" spans="1:6" ht="15" customHeight="1">
      <c r="A71" s="108" t="s">
        <v>99</v>
      </c>
      <c r="B71" s="40"/>
      <c r="C71" s="109" t="s">
        <v>170</v>
      </c>
      <c r="D71" s="106">
        <v>7589000</v>
      </c>
      <c r="E71" s="133">
        <v>3212421.37</v>
      </c>
      <c r="F71" s="58">
        <f t="shared" si="1"/>
        <v>4376578.63</v>
      </c>
    </row>
    <row r="72" spans="1:6" ht="15" customHeight="1">
      <c r="A72" s="108" t="s">
        <v>100</v>
      </c>
      <c r="B72" s="40"/>
      <c r="C72" s="109" t="s">
        <v>171</v>
      </c>
      <c r="D72" s="106">
        <v>2275000</v>
      </c>
      <c r="E72" s="134">
        <v>1046467.78</v>
      </c>
      <c r="F72" s="58">
        <f t="shared" si="1"/>
        <v>1228532.22</v>
      </c>
    </row>
    <row r="73" spans="1:6" ht="15" customHeight="1">
      <c r="A73" s="108" t="s">
        <v>101</v>
      </c>
      <c r="B73" s="40"/>
      <c r="C73" s="109" t="s">
        <v>172</v>
      </c>
      <c r="D73" s="106">
        <v>375600</v>
      </c>
      <c r="E73" s="134">
        <v>2000</v>
      </c>
      <c r="F73" s="58">
        <f t="shared" si="1"/>
        <v>373600</v>
      </c>
    </row>
    <row r="74" spans="1:6" ht="15" customHeight="1">
      <c r="A74" s="108" t="s">
        <v>102</v>
      </c>
      <c r="B74" s="40"/>
      <c r="C74" s="109" t="s">
        <v>173</v>
      </c>
      <c r="D74" s="106">
        <v>7100</v>
      </c>
      <c r="E74" s="134">
        <v>2958.3</v>
      </c>
      <c r="F74" s="58">
        <f t="shared" si="1"/>
        <v>4141.7</v>
      </c>
    </row>
    <row r="75" spans="1:6" ht="15" customHeight="1">
      <c r="A75" s="108" t="s">
        <v>103</v>
      </c>
      <c r="B75" s="40"/>
      <c r="C75" s="109" t="s">
        <v>174</v>
      </c>
      <c r="D75" s="106">
        <v>10500</v>
      </c>
      <c r="E75" s="134">
        <v>3540</v>
      </c>
      <c r="F75" s="58">
        <f t="shared" si="1"/>
        <v>6960</v>
      </c>
    </row>
    <row r="76" spans="1:6" ht="15" customHeight="1">
      <c r="A76" s="108" t="s">
        <v>108</v>
      </c>
      <c r="B76" s="40"/>
      <c r="C76" s="109" t="s">
        <v>175</v>
      </c>
      <c r="D76" s="106">
        <v>57300</v>
      </c>
      <c r="E76" s="134">
        <v>24944.28</v>
      </c>
      <c r="F76" s="58">
        <f t="shared" si="1"/>
        <v>32355.72</v>
      </c>
    </row>
    <row r="77" spans="1:6" ht="15" customHeight="1">
      <c r="A77" s="108" t="s">
        <v>102</v>
      </c>
      <c r="B77" s="40"/>
      <c r="C77" s="109" t="s">
        <v>176</v>
      </c>
      <c r="D77" s="106">
        <v>60000</v>
      </c>
      <c r="E77" s="134">
        <v>0</v>
      </c>
      <c r="F77" s="58">
        <f t="shared" si="1"/>
        <v>60000</v>
      </c>
    </row>
    <row r="78" spans="1:6" ht="15" customHeight="1">
      <c r="A78" s="108" t="s">
        <v>109</v>
      </c>
      <c r="B78" s="40"/>
      <c r="C78" s="109" t="s">
        <v>177</v>
      </c>
      <c r="D78" s="106">
        <v>1738666.02</v>
      </c>
      <c r="E78" s="134">
        <v>753673.81</v>
      </c>
      <c r="F78" s="58">
        <f t="shared" si="1"/>
        <v>984992.21</v>
      </c>
    </row>
    <row r="79" spans="1:6" ht="15" customHeight="1">
      <c r="A79" s="108" t="s">
        <v>106</v>
      </c>
      <c r="B79" s="40"/>
      <c r="C79" s="109" t="s">
        <v>178</v>
      </c>
      <c r="D79" s="106">
        <v>993761.42</v>
      </c>
      <c r="E79" s="134">
        <v>239744</v>
      </c>
      <c r="F79" s="58">
        <f t="shared" si="1"/>
        <v>754017.42</v>
      </c>
    </row>
    <row r="80" spans="1:6" ht="15" customHeight="1">
      <c r="A80" s="108" t="s">
        <v>103</v>
      </c>
      <c r="B80" s="40"/>
      <c r="C80" s="109" t="s">
        <v>179</v>
      </c>
      <c r="D80" s="106">
        <v>116100</v>
      </c>
      <c r="E80" s="134">
        <v>910</v>
      </c>
      <c r="F80" s="58">
        <f t="shared" si="1"/>
        <v>115190</v>
      </c>
    </row>
    <row r="81" spans="1:6" ht="15" customHeight="1">
      <c r="A81" s="108" t="s">
        <v>104</v>
      </c>
      <c r="B81" s="40"/>
      <c r="C81" s="109" t="s">
        <v>180</v>
      </c>
      <c r="D81" s="106">
        <v>196250</v>
      </c>
      <c r="E81" s="134">
        <v>50500</v>
      </c>
      <c r="F81" s="58">
        <f t="shared" si="1"/>
        <v>145750</v>
      </c>
    </row>
    <row r="82" spans="1:6" ht="15" customHeight="1">
      <c r="A82" s="108" t="s">
        <v>107</v>
      </c>
      <c r="B82" s="40"/>
      <c r="C82" s="109" t="s">
        <v>181</v>
      </c>
      <c r="D82" s="106">
        <v>409000</v>
      </c>
      <c r="E82" s="134">
        <v>0</v>
      </c>
      <c r="F82" s="58">
        <f t="shared" si="1"/>
        <v>409000</v>
      </c>
    </row>
    <row r="83" spans="1:6" ht="15" customHeight="1">
      <c r="A83" s="108" t="s">
        <v>105</v>
      </c>
      <c r="B83" s="40"/>
      <c r="C83" s="109" t="s">
        <v>182</v>
      </c>
      <c r="D83" s="106">
        <v>457500</v>
      </c>
      <c r="E83" s="134">
        <v>89165.99</v>
      </c>
      <c r="F83" s="58">
        <f t="shared" si="1"/>
        <v>368334.01</v>
      </c>
    </row>
    <row r="84" spans="1:6" ht="15" customHeight="1">
      <c r="A84" s="108" t="s">
        <v>104</v>
      </c>
      <c r="B84" s="40"/>
      <c r="C84" s="109" t="s">
        <v>183</v>
      </c>
      <c r="D84" s="106">
        <v>12500</v>
      </c>
      <c r="E84" s="134">
        <v>1667</v>
      </c>
      <c r="F84" s="58">
        <f t="shared" si="1"/>
        <v>10833</v>
      </c>
    </row>
    <row r="85" spans="1:6" ht="25.5" customHeight="1">
      <c r="A85" s="108" t="s">
        <v>111</v>
      </c>
      <c r="B85" s="40"/>
      <c r="C85" s="109" t="s">
        <v>163</v>
      </c>
      <c r="D85" s="106">
        <v>60000</v>
      </c>
      <c r="E85" s="134">
        <v>30000</v>
      </c>
      <c r="F85" s="58">
        <f t="shared" si="1"/>
        <v>30000</v>
      </c>
    </row>
    <row r="86" spans="1:6" ht="15" customHeight="1">
      <c r="A86" s="108" t="s">
        <v>112</v>
      </c>
      <c r="B86" s="40"/>
      <c r="C86" s="109" t="s">
        <v>164</v>
      </c>
      <c r="D86" s="106">
        <v>40000</v>
      </c>
      <c r="E86" s="134">
        <v>0</v>
      </c>
      <c r="F86" s="58">
        <f t="shared" si="1"/>
        <v>40000</v>
      </c>
    </row>
    <row r="87" spans="1:6" ht="15" customHeight="1">
      <c r="A87" s="108" t="s">
        <v>102</v>
      </c>
      <c r="B87" s="40"/>
      <c r="C87" s="109" t="s">
        <v>165</v>
      </c>
      <c r="D87" s="106">
        <v>30000</v>
      </c>
      <c r="E87" s="134">
        <v>0</v>
      </c>
      <c r="F87" s="58">
        <f t="shared" si="1"/>
        <v>30000</v>
      </c>
    </row>
    <row r="88" spans="1:6" ht="15" customHeight="1">
      <c r="A88" s="108" t="s">
        <v>104</v>
      </c>
      <c r="B88" s="40"/>
      <c r="C88" s="109" t="s">
        <v>166</v>
      </c>
      <c r="D88" s="106">
        <v>20000</v>
      </c>
      <c r="E88" s="134">
        <v>9998</v>
      </c>
      <c r="F88" s="58">
        <f t="shared" si="1"/>
        <v>10002</v>
      </c>
    </row>
    <row r="89" spans="1:6" ht="27" customHeight="1">
      <c r="A89" s="111" t="s">
        <v>113</v>
      </c>
      <c r="B89" s="40"/>
      <c r="C89" s="109" t="s">
        <v>167</v>
      </c>
      <c r="D89" s="106">
        <v>4699500</v>
      </c>
      <c r="E89" s="134">
        <v>2362550</v>
      </c>
      <c r="F89" s="58">
        <f t="shared" si="1"/>
        <v>2336950</v>
      </c>
    </row>
    <row r="90" spans="1:6" ht="13.5" thickBot="1">
      <c r="A90" s="35" t="s">
        <v>60</v>
      </c>
      <c r="B90" s="52">
        <v>450</v>
      </c>
      <c r="C90" s="50" t="s">
        <v>26</v>
      </c>
      <c r="D90" s="116">
        <f>Доходы!D18-Расходы!D11</f>
        <v>-2130412.8500000015</v>
      </c>
      <c r="E90" s="115">
        <f>Доходы!E18-Расходы!E11</f>
        <v>3935667.1799999997</v>
      </c>
      <c r="F90" s="82" t="s">
        <v>26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4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6">
      <selection activeCell="A40" sqref="A40"/>
    </sheetView>
  </sheetViews>
  <sheetFormatPr defaultColWidth="9.00390625" defaultRowHeight="12.75"/>
  <cols>
    <col min="1" max="1" width="42.875" style="3" customWidth="1"/>
    <col min="2" max="2" width="4.625" style="3" customWidth="1"/>
    <col min="3" max="3" width="19.8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spans="3:6" ht="15">
      <c r="C1" s="91" t="s">
        <v>53</v>
      </c>
      <c r="D1" s="13"/>
      <c r="F1" s="85" t="s">
        <v>186</v>
      </c>
    </row>
    <row r="2" spans="1:6" ht="11.25" customHeight="1">
      <c r="A2" s="30"/>
      <c r="B2" s="38"/>
      <c r="C2" s="16"/>
      <c r="D2" s="17"/>
      <c r="E2" s="17"/>
      <c r="F2" s="18"/>
    </row>
    <row r="3" spans="1:6" ht="12.75">
      <c r="A3" s="8"/>
      <c r="B3" s="9"/>
      <c r="C3" s="26" t="s">
        <v>10</v>
      </c>
      <c r="D3" s="7" t="s">
        <v>38</v>
      </c>
      <c r="E3" s="28"/>
      <c r="F3" s="19"/>
    </row>
    <row r="4" spans="1:6" ht="10.5" customHeight="1">
      <c r="A4" s="34"/>
      <c r="B4" s="9" t="s">
        <v>12</v>
      </c>
      <c r="C4" s="9" t="s">
        <v>11</v>
      </c>
      <c r="D4" s="7" t="s">
        <v>50</v>
      </c>
      <c r="E4" s="7" t="s">
        <v>28</v>
      </c>
      <c r="F4" s="19" t="s">
        <v>4</v>
      </c>
    </row>
    <row r="5" spans="1:6" ht="10.5" customHeight="1">
      <c r="A5" s="9" t="s">
        <v>7</v>
      </c>
      <c r="B5" s="9" t="s">
        <v>13</v>
      </c>
      <c r="C5" s="26" t="s">
        <v>54</v>
      </c>
      <c r="D5" s="7" t="s">
        <v>5</v>
      </c>
      <c r="E5" s="7"/>
      <c r="F5" s="19" t="s">
        <v>5</v>
      </c>
    </row>
    <row r="6" spans="1:6" ht="9.75" customHeight="1">
      <c r="A6" s="8"/>
      <c r="B6" s="9" t="s">
        <v>14</v>
      </c>
      <c r="C6" s="26" t="s">
        <v>34</v>
      </c>
      <c r="D6" s="7"/>
      <c r="E6" s="7"/>
      <c r="F6" s="19"/>
    </row>
    <row r="7" spans="1:6" ht="10.5" customHeight="1">
      <c r="A7" s="8"/>
      <c r="B7" s="9"/>
      <c r="C7" s="9" t="s">
        <v>35</v>
      </c>
      <c r="D7" s="7"/>
      <c r="E7" s="7"/>
      <c r="F7" s="19"/>
    </row>
    <row r="8" spans="1:6" ht="9.75" customHeight="1" thickBot="1">
      <c r="A8" s="5">
        <v>1</v>
      </c>
      <c r="B8" s="12">
        <v>2</v>
      </c>
      <c r="C8" s="12">
        <v>3</v>
      </c>
      <c r="D8" s="6" t="s">
        <v>2</v>
      </c>
      <c r="E8" s="6" t="s">
        <v>3</v>
      </c>
      <c r="F8" s="20" t="s">
        <v>9</v>
      </c>
    </row>
    <row r="9" spans="1:6" ht="22.5">
      <c r="A9" s="10" t="s">
        <v>55</v>
      </c>
      <c r="B9" s="39" t="s">
        <v>18</v>
      </c>
      <c r="C9" s="42" t="s">
        <v>26</v>
      </c>
      <c r="D9" s="62">
        <f>SUM(D11,D18,D22)</f>
        <v>2130412.8500000015</v>
      </c>
      <c r="E9" s="62">
        <f>SUM(E11,E18,E22)</f>
        <v>-3935667.1799999997</v>
      </c>
      <c r="F9" s="63">
        <f>D9-E9</f>
        <v>6066080.030000001</v>
      </c>
    </row>
    <row r="10" spans="1:6" ht="18.75" customHeight="1">
      <c r="A10" s="43" t="s">
        <v>21</v>
      </c>
      <c r="B10" s="44"/>
      <c r="C10" s="48"/>
      <c r="D10" s="64"/>
      <c r="E10" s="81"/>
      <c r="F10" s="65"/>
    </row>
    <row r="11" spans="1:6" ht="12.75">
      <c r="A11" s="10" t="s">
        <v>56</v>
      </c>
      <c r="B11" s="47" t="s">
        <v>22</v>
      </c>
      <c r="C11" s="2" t="s">
        <v>26</v>
      </c>
      <c r="D11" s="62"/>
      <c r="E11" s="80"/>
      <c r="F11" s="66">
        <f aca="true" t="shared" si="0" ref="F11:F22">D11-E11</f>
        <v>0</v>
      </c>
    </row>
    <row r="12" spans="1:6" ht="9.75" customHeight="1">
      <c r="A12" s="43" t="s">
        <v>20</v>
      </c>
      <c r="B12" s="44"/>
      <c r="C12" s="45"/>
      <c r="D12" s="64"/>
      <c r="E12" s="81"/>
      <c r="F12" s="65"/>
    </row>
    <row r="13" spans="1:6" ht="10.5" customHeight="1">
      <c r="A13" s="10"/>
      <c r="B13" s="46"/>
      <c r="C13" s="2"/>
      <c r="D13" s="62"/>
      <c r="E13" s="80"/>
      <c r="F13" s="66">
        <f t="shared" si="0"/>
        <v>0</v>
      </c>
    </row>
    <row r="14" spans="1:6" ht="16.5" customHeight="1">
      <c r="A14" s="10"/>
      <c r="B14" s="46"/>
      <c r="C14" s="2"/>
      <c r="D14" s="62"/>
      <c r="E14" s="80"/>
      <c r="F14" s="66">
        <f t="shared" si="0"/>
        <v>0</v>
      </c>
    </row>
    <row r="15" spans="1:6" ht="16.5" customHeight="1">
      <c r="A15" s="10"/>
      <c r="B15" s="40"/>
      <c r="C15" s="2"/>
      <c r="D15" s="62"/>
      <c r="E15" s="80"/>
      <c r="F15" s="66">
        <f t="shared" si="0"/>
        <v>0</v>
      </c>
    </row>
    <row r="16" spans="1:6" ht="16.5" customHeight="1">
      <c r="A16" s="10"/>
      <c r="B16" s="40"/>
      <c r="C16" s="2"/>
      <c r="D16" s="62"/>
      <c r="E16" s="80"/>
      <c r="F16" s="66">
        <f t="shared" si="0"/>
        <v>0</v>
      </c>
    </row>
    <row r="17" spans="1:6" ht="16.5" customHeight="1">
      <c r="A17" s="10"/>
      <c r="B17" s="47"/>
      <c r="C17" s="2"/>
      <c r="D17" s="62"/>
      <c r="E17" s="80"/>
      <c r="F17" s="66">
        <f t="shared" si="0"/>
        <v>0</v>
      </c>
    </row>
    <row r="18" spans="1:6" ht="12.75">
      <c r="A18" s="10" t="s">
        <v>57</v>
      </c>
      <c r="B18" s="47" t="s">
        <v>44</v>
      </c>
      <c r="C18" s="2" t="s">
        <v>26</v>
      </c>
      <c r="D18" s="62"/>
      <c r="E18" s="80"/>
      <c r="F18" s="66">
        <f t="shared" si="0"/>
        <v>0</v>
      </c>
    </row>
    <row r="19" spans="1:6" ht="9.75" customHeight="1">
      <c r="A19" s="43" t="s">
        <v>20</v>
      </c>
      <c r="B19" s="44"/>
      <c r="C19" s="45"/>
      <c r="D19" s="64"/>
      <c r="E19" s="81"/>
      <c r="F19" s="65"/>
    </row>
    <row r="20" spans="1:6" ht="16.5" customHeight="1">
      <c r="A20" s="10"/>
      <c r="B20" s="46"/>
      <c r="C20" s="2"/>
      <c r="D20" s="62"/>
      <c r="E20" s="80"/>
      <c r="F20" s="66">
        <f t="shared" si="0"/>
        <v>0</v>
      </c>
    </row>
    <row r="21" spans="1:6" ht="16.5" customHeight="1">
      <c r="A21" s="10"/>
      <c r="B21" s="47"/>
      <c r="C21" s="2"/>
      <c r="D21" s="62"/>
      <c r="E21" s="80"/>
      <c r="F21" s="66">
        <f t="shared" si="0"/>
        <v>0</v>
      </c>
    </row>
    <row r="22" spans="1:6" ht="21" customHeight="1">
      <c r="A22" s="10" t="s">
        <v>25</v>
      </c>
      <c r="B22" s="40" t="s">
        <v>19</v>
      </c>
      <c r="C22" s="119" t="s">
        <v>195</v>
      </c>
      <c r="D22" s="62">
        <f>SUM(D23,D25)</f>
        <v>2130412.8500000015</v>
      </c>
      <c r="E22" s="62">
        <f>SUM(E23,E25)</f>
        <v>-3935667.1799999997</v>
      </c>
      <c r="F22" s="67">
        <f t="shared" si="0"/>
        <v>6066080.030000001</v>
      </c>
    </row>
    <row r="23" spans="1:6" ht="12.75">
      <c r="A23" s="10" t="s">
        <v>40</v>
      </c>
      <c r="B23" s="40" t="s">
        <v>23</v>
      </c>
      <c r="C23" s="119" t="s">
        <v>196</v>
      </c>
      <c r="D23" s="62">
        <f>-Доходы!D18</f>
        <v>-38274880</v>
      </c>
      <c r="E23" s="62">
        <f>-Доходы!E18</f>
        <v>-19089453.16</v>
      </c>
      <c r="F23" s="67" t="s">
        <v>26</v>
      </c>
    </row>
    <row r="24" spans="1:6" ht="20.25" customHeight="1">
      <c r="A24" s="10"/>
      <c r="B24" s="44"/>
      <c r="C24" s="2"/>
      <c r="D24" s="62"/>
      <c r="E24" s="80"/>
      <c r="F24" s="67" t="s">
        <v>26</v>
      </c>
    </row>
    <row r="25" spans="1:6" ht="25.5" customHeight="1">
      <c r="A25" s="10" t="s">
        <v>41</v>
      </c>
      <c r="B25" s="40" t="s">
        <v>24</v>
      </c>
      <c r="C25" s="119" t="s">
        <v>197</v>
      </c>
      <c r="D25" s="62">
        <f>Расходы!D11</f>
        <v>40405292.85</v>
      </c>
      <c r="E25" s="62">
        <f>Расходы!E11</f>
        <v>15153785.98</v>
      </c>
      <c r="F25" s="67" t="s">
        <v>26</v>
      </c>
    </row>
    <row r="26" spans="1:6" ht="21.75" customHeight="1" thickBot="1">
      <c r="A26" s="90"/>
      <c r="B26" s="86"/>
      <c r="C26" s="50"/>
      <c r="D26" s="87"/>
      <c r="E26" s="88"/>
      <c r="F26" s="89" t="s">
        <v>26</v>
      </c>
    </row>
    <row r="27" spans="1:6" ht="12.75">
      <c r="A27" s="43"/>
      <c r="B27" s="49"/>
      <c r="C27" s="25"/>
      <c r="D27" s="25"/>
      <c r="E27" s="25"/>
      <c r="F27" s="25"/>
    </row>
    <row r="28" spans="1:6" ht="7.5" customHeight="1">
      <c r="A28" s="32"/>
      <c r="B28" s="32"/>
      <c r="C28" s="25"/>
      <c r="D28" s="25"/>
      <c r="E28" s="25"/>
      <c r="F28" s="25"/>
    </row>
    <row r="29" spans="1:6" ht="28.5" customHeight="1">
      <c r="A29" s="33" t="s">
        <v>15</v>
      </c>
      <c r="B29" s="33"/>
      <c r="C29" s="54" t="s">
        <v>200</v>
      </c>
      <c r="D29" s="37"/>
      <c r="E29" s="25"/>
      <c r="F29" s="25"/>
    </row>
    <row r="30" spans="1:6" ht="9.75" customHeight="1">
      <c r="A30" s="14" t="s">
        <v>193</v>
      </c>
      <c r="B30" s="14"/>
      <c r="C30" s="13"/>
      <c r="D30" s="11"/>
      <c r="E30" s="11"/>
      <c r="F30" s="11"/>
    </row>
    <row r="31" spans="1:6" ht="24.75" customHeight="1">
      <c r="A31" s="14"/>
      <c r="B31" s="49"/>
      <c r="C31" s="25"/>
      <c r="D31" s="25"/>
      <c r="E31" s="25"/>
      <c r="F31" s="25"/>
    </row>
    <row r="32" spans="1:6" ht="12.75" customHeight="1">
      <c r="A32" s="22" t="s">
        <v>45</v>
      </c>
      <c r="B32" s="49"/>
      <c r="C32" s="25"/>
      <c r="D32" s="25"/>
      <c r="E32" s="25"/>
      <c r="F32" s="25"/>
    </row>
    <row r="33" spans="1:6" ht="10.5" customHeight="1">
      <c r="A33" s="14" t="s">
        <v>46</v>
      </c>
      <c r="B33" s="49"/>
      <c r="C33" s="25"/>
      <c r="D33" s="25"/>
      <c r="E33" s="25"/>
      <c r="F33" s="25"/>
    </row>
    <row r="34" spans="2:6" ht="12.75" customHeight="1">
      <c r="B34" s="49"/>
      <c r="C34" s="25"/>
      <c r="D34" s="25"/>
      <c r="E34" s="25"/>
      <c r="F34" s="25"/>
    </row>
    <row r="35" spans="4:6" ht="10.5" customHeight="1">
      <c r="D35" s="11"/>
      <c r="E35" s="11"/>
      <c r="F35" s="11"/>
    </row>
    <row r="36" spans="1:6" ht="12.75" customHeight="1">
      <c r="A36" s="14" t="s">
        <v>201</v>
      </c>
      <c r="B36" s="14"/>
      <c r="C36" s="135" t="s">
        <v>202</v>
      </c>
      <c r="D36" s="11"/>
      <c r="E36" s="11"/>
      <c r="F36" s="11"/>
    </row>
    <row r="37" spans="1:6" ht="9.75" customHeight="1">
      <c r="A37" s="14" t="s">
        <v>194</v>
      </c>
      <c r="B37" s="14"/>
      <c r="C37" s="13"/>
      <c r="D37" s="11"/>
      <c r="E37" s="11"/>
      <c r="F37" s="11"/>
    </row>
    <row r="38" spans="1:6" ht="11.25" customHeight="1">
      <c r="A38" s="14"/>
      <c r="B38" s="14"/>
      <c r="C38" s="22"/>
      <c r="D38" s="11"/>
      <c r="E38" s="11"/>
      <c r="F38" s="51"/>
    </row>
    <row r="39" spans="1:6" ht="17.25" customHeight="1">
      <c r="A39" s="14" t="s">
        <v>203</v>
      </c>
      <c r="D39" s="11"/>
      <c r="E39" s="11"/>
      <c r="F39" s="51"/>
    </row>
    <row r="40" spans="4:6" ht="9.75" customHeight="1">
      <c r="D40" s="11"/>
      <c r="E40" s="11"/>
      <c r="F40" s="51"/>
    </row>
    <row r="41" spans="1:6" ht="12.75" customHeight="1">
      <c r="A41" s="22"/>
      <c r="B41" s="22"/>
      <c r="C41" s="4"/>
      <c r="D41" s="23"/>
      <c r="E41" s="23"/>
      <c r="F41" s="23"/>
    </row>
  </sheetData>
  <sheetProtection/>
  <printOptions horizontalCentered="1"/>
  <pageMargins left="0.3937007874015748" right="0.3937007874015748" top="0.984251968503937" bottom="0.5905511811023623" header="0" footer="0"/>
  <pageSetup fitToHeight="1" fitToWidth="1" horizontalDpi="600" verticalDpi="600" orientation="landscape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Кожина</cp:lastModifiedBy>
  <cp:lastPrinted>2014-07-02T10:37:23Z</cp:lastPrinted>
  <dcterms:created xsi:type="dcterms:W3CDTF">1999-06-18T11:49:53Z</dcterms:created>
  <dcterms:modified xsi:type="dcterms:W3CDTF">2014-07-09T05:21:30Z</dcterms:modified>
  <cp:category/>
  <cp:version/>
  <cp:contentType/>
  <cp:contentStatus/>
</cp:coreProperties>
</file>