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2019-2021" sheetId="16" r:id="rId1"/>
  </sheets>
  <calcPr calcId="125725"/>
</workbook>
</file>

<file path=xl/calcChain.xml><?xml version="1.0" encoding="utf-8"?>
<calcChain xmlns="http://schemas.openxmlformats.org/spreadsheetml/2006/main">
  <c r="C56" i="16"/>
  <c r="G49"/>
  <c r="G48" s="1"/>
  <c r="F48"/>
  <c r="C48"/>
  <c r="F14"/>
  <c r="F13" s="1"/>
  <c r="G44"/>
  <c r="G43"/>
  <c r="G41"/>
  <c r="G40"/>
  <c r="G36"/>
  <c r="G35"/>
  <c r="G27"/>
  <c r="G31"/>
  <c r="G30" s="1"/>
  <c r="G29" s="1"/>
  <c r="G26" s="1"/>
  <c r="G21"/>
  <c r="G20" s="1"/>
  <c r="G12"/>
  <c r="G11" s="1"/>
  <c r="G24"/>
  <c r="G23"/>
  <c r="G22" s="1"/>
  <c r="G25"/>
  <c r="G18"/>
  <c r="G17"/>
  <c r="G16"/>
  <c r="G15"/>
  <c r="F42"/>
  <c r="F39"/>
  <c r="F34"/>
  <c r="F33" s="1"/>
  <c r="F32" s="1"/>
  <c r="F30"/>
  <c r="F29"/>
  <c r="F26" s="1"/>
  <c r="F27"/>
  <c r="F22"/>
  <c r="F20"/>
  <c r="F19" s="1"/>
  <c r="F11"/>
  <c r="F10" s="1"/>
  <c r="C39"/>
  <c r="C33" s="1"/>
  <c r="C32" s="1"/>
  <c r="K39"/>
  <c r="J39"/>
  <c r="I39"/>
  <c r="H39"/>
  <c r="K42"/>
  <c r="H42"/>
  <c r="C42"/>
  <c r="K34"/>
  <c r="H34"/>
  <c r="H33" s="1"/>
  <c r="H32" s="1"/>
  <c r="C34"/>
  <c r="K30"/>
  <c r="K29"/>
  <c r="K26" s="1"/>
  <c r="H30"/>
  <c r="H29" s="1"/>
  <c r="C30"/>
  <c r="C29" s="1"/>
  <c r="C26" s="1"/>
  <c r="K27"/>
  <c r="H27"/>
  <c r="H26" s="1"/>
  <c r="C27"/>
  <c r="K22"/>
  <c r="H22"/>
  <c r="H19" s="1"/>
  <c r="C22"/>
  <c r="K20"/>
  <c r="H20"/>
  <c r="C20"/>
  <c r="C19" s="1"/>
  <c r="H14"/>
  <c r="H13" s="1"/>
  <c r="K14"/>
  <c r="K13" s="1"/>
  <c r="C14"/>
  <c r="C13" s="1"/>
  <c r="K11"/>
  <c r="H11"/>
  <c r="C11"/>
  <c r="K33"/>
  <c r="K32" s="1"/>
  <c r="K19"/>
  <c r="G42"/>
  <c r="G39"/>
  <c r="G33" s="1"/>
  <c r="G32" s="1"/>
  <c r="G34"/>
  <c r="G14"/>
  <c r="G13" s="1"/>
  <c r="C10"/>
  <c r="K10"/>
  <c r="H10"/>
  <c r="G19" l="1"/>
  <c r="G9" s="1"/>
  <c r="G8" s="1"/>
  <c r="G50" s="1"/>
  <c r="C61" s="1"/>
  <c r="G10"/>
  <c r="C9"/>
  <c r="C8" s="1"/>
  <c r="C50" s="1"/>
  <c r="F9"/>
  <c r="F8" s="1"/>
  <c r="F50" s="1"/>
  <c r="K9"/>
  <c r="K8" s="1"/>
  <c r="K50" s="1"/>
  <c r="H9"/>
  <c r="H8" s="1"/>
  <c r="H50" s="1"/>
</calcChain>
</file>

<file path=xl/sharedStrings.xml><?xml version="1.0" encoding="utf-8"?>
<sst xmlns="http://schemas.openxmlformats.org/spreadsheetml/2006/main" count="110" uniqueCount="104">
  <si>
    <t>Код бюджетной класификации</t>
  </si>
  <si>
    <t>Наименование</t>
  </si>
  <si>
    <t>1 00 00000 00 0000 000</t>
  </si>
  <si>
    <t>Налоговые доходы</t>
  </si>
  <si>
    <t>1 01 00000 00 0000 000</t>
  </si>
  <si>
    <t>Налоги на прибыль,доходы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</si>
  <si>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</si>
  <si>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</si>
  <si>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</si>
  <si>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</si>
  <si>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</si>
  <si>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</si>
  <si>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</si>
  <si>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>1 06 06000 00 0000 110</t>
  </si>
  <si>
    <t>Земельный налог</t>
  </si>
  <si>
    <t>Неналоговые доходы</t>
  </si>
  <si>
    <t>1 11 05010 00 0000 120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</si>
  <si>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</si>
  <si>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</si>
  <si>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</si>
  <si>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</si>
  <si>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</si>
  <si>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</si>
  <si>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3 02 00000 00 0000 000</t>
  </si>
  <si>
    <t>Рыночные продажи товаров и услуг</t>
  </si>
  <si>
    <t>3 02 01000 00 0000 130</t>
  </si>
  <si>
    <t>Доходы от продажи услуг</t>
  </si>
  <si>
    <t xml:space="preserve"> 3 02 01050 10 0000 130</t>
  </si>
  <si>
    <t>Доходы от продажи услуг,оказываемых учреждениями,находящимися в ведении органов местного самоуправления поселений</t>
  </si>
  <si>
    <t>Итого доходов</t>
  </si>
  <si>
    <t>2 02 02068  10 0000  151</t>
  </si>
  <si>
    <t>Субсидии бюджетам поселений на комплектование книжных фондов библиотек муниципальных образований</t>
  </si>
  <si>
    <t>2 02 02000  00 0000 151</t>
  </si>
  <si>
    <t>Субсидии бюджетам субъектов Российской Федерации и муниципальных образований (межбюджетные субсидии)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</si>
  <si>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</si>
  <si>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</si>
  <si>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План доходов сельского поселения Сытомино</t>
  </si>
  <si>
    <t>руб.</t>
  </si>
  <si>
    <t xml:space="preserve"> 1 11 05013 10 0000 120</t>
  </si>
  <si>
    <t xml:space="preserve"> 1 13 02995 10 0000 130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</si>
  <si>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</si>
  <si>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</si>
  <si>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Иные межбюджетные трансферты</t>
  </si>
  <si>
    <t>тел.: 736-492</t>
  </si>
  <si>
    <t xml:space="preserve"> 1 06 06033 10 0000 110</t>
  </si>
  <si>
    <t>Земельный налог  с физических лиц, обладающих земельным участком, расположенным в границах сельских поселений</t>
  </si>
  <si>
    <t xml:space="preserve"> 1 06 06043 10 0000 110</t>
  </si>
  <si>
    <t>Доходы,получаемые в виде арендной платы за земельный участки, государственная собственность на которые не разграничена и которые расположены в границах сельских  поселений,а также средства от продажи права на заключение договоров аренды указанных земельных участков</t>
  </si>
  <si>
    <t>Доходы,получаемые в виде арендной платы за земельный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</si>
  <si>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сельских поселений на поддержку мер по обеспечению сбалансированности бюджетов</t>
  </si>
  <si>
    <t>Субвенция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</si>
  <si>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</si>
  <si>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доходы от компенсации затрат  бюджетов сельских поселений</t>
  </si>
  <si>
    <t>Исп.: Н.А. Баклыкова</t>
  </si>
  <si>
    <t>Межбюджетные трансферты, 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</si>
  <si>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</si>
  <si>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Расходы </t>
  </si>
  <si>
    <t xml:space="preserve">Источники </t>
  </si>
  <si>
    <t>Земельный налог с организаций, обладающих земельным участком, расположенным в границах  сельских поселений</t>
  </si>
  <si>
    <t>Налоговые и неналоговые доходы</t>
  </si>
  <si>
    <t>Дотации бюджетам сельских поселений на выравнивание бюджетной обеспеченности</t>
  </si>
  <si>
    <t>Раздел 1403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</si>
  <si>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</si>
  <si>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</si>
  <si>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</si>
  <si>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</si>
  <si>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 1 13 00000 00 0000 000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</si>
  <si>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</si>
  <si>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</si>
  <si>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 xml:space="preserve"> 1 13 02000 00 0000 130</t>
  </si>
  <si>
    <t>Иные МБТ, передаваемые в бюджет Сургутского района</t>
  </si>
  <si>
    <t>2019 год</t>
  </si>
  <si>
    <t>2019г</t>
  </si>
  <si>
    <t>2020г</t>
  </si>
  <si>
    <t xml:space="preserve">Субвенции на осуществление полномочий по государственной регистрации актов гражданского состояния </t>
  </si>
  <si>
    <t>Сумма уточнений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</si>
  <si>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</si>
  <si>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</si>
  <si>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2 18 00000 00 0000 000</t>
  </si>
  <si>
    <t>Расходы</t>
  </si>
  <si>
    <t>2020 год</t>
  </si>
  <si>
    <t>на 2019 и на плановый период 2020 и 2021 годов</t>
  </si>
  <si>
    <t>2021г</t>
  </si>
  <si>
    <t xml:space="preserve">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</si>
  <si>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</si>
  <si>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</si>
  <si>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</si>
  <si>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</si>
  <si>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</si>
  <si>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</si>
  <si>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</si>
  <si>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2 02 10000 00 0000 150 </t>
  </si>
  <si>
    <t xml:space="preserve"> 2 02 15001 10 0000 150</t>
  </si>
  <si>
    <t>2 02 15002  10 0000 150</t>
  </si>
  <si>
    <t>2 02 30000 00 0000 150</t>
  </si>
  <si>
    <t xml:space="preserve"> 2 02 35930 10 0000 150</t>
  </si>
  <si>
    <t xml:space="preserve"> 2 02 35118 10 0000 150</t>
  </si>
  <si>
    <t>2 02 40014 00 0000 150</t>
  </si>
  <si>
    <t>2 02 40014 10 0000 150</t>
  </si>
  <si>
    <t>2  02 49999 10 0000 150</t>
  </si>
  <si>
    <t>2 18 60010 10 0000 150</t>
  </si>
  <si>
    <t>План к  решению № 13 от "24"декабря 2018г</t>
  </si>
  <si>
    <t>Уточненный план  к проекту решния №    от ""  2019г.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</si>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</sst>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.0_);_(* \(#,##0.0\);_(* &quot;-&quot;??_);_(@_)"/>
  </numFmts>
  <fonts count="8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/>
    <xf numFmtId="0" fontId="6" fillId="0" borderId="0" xfId="0" applyFont="1"/>
    <xf numFmtId="0" fontId="0" fillId="0" borderId="0" xfId="0" applyFill="1"/>
    <xf numFmtId="0" fontId="5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1" xfId="0" applyBorder="1" applyAlignment="1">
      <alignment horizontal="center" wrapText="1"/>
    </xf>
    <xf numFmtId="49" fontId="3" fillId="0" borderId="0" xfId="0" applyNumberFormat="1" applyFont="1" applyBorder="1"/>
    <xf numFmtId="0" fontId="3" fillId="0" borderId="0" xfId="0" applyFont="1" applyBorder="1"/>
    <xf numFmtId="164" fontId="3" fillId="0" borderId="0" xfId="1" applyNumberFormat="1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1" xfId="0" applyFont="1" applyFill="1" applyBorder="1" applyAlignment="1" applyProtection="1">
      <alignment horizontal="center" wrapText="1"/>
      <protection hidden="1"/>
    </xf>
    <xf numFmtId="164" fontId="3" fillId="2" borderId="1" xfId="0" applyNumberFormat="1" applyFont="1" applyFill="1" applyBorder="1" applyAlignment="1"/>
    <xf numFmtId="0" fontId="2" fillId="2" borderId="1" xfId="0" applyFont="1" applyFill="1" applyBorder="1" applyAlignment="1">
      <alignment wrapText="1"/>
    </xf>
    <xf numFmtId="164" fontId="3" fillId="2" borderId="1" xfId="1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164" fontId="2" fillId="2" borderId="1" xfId="1" applyNumberFormat="1" applyFont="1" applyFill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164" fontId="2" fillId="2" borderId="1" xfId="0" applyNumberFormat="1" applyFont="1" applyFill="1" applyBorder="1" applyAlignment="1"/>
    <xf numFmtId="0" fontId="3" fillId="2" borderId="1" xfId="0" applyFont="1" applyFill="1" applyBorder="1" applyAlignment="1"/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justify" wrapText="1"/>
    </xf>
    <xf numFmtId="49" fontId="2" fillId="0" borderId="1" xfId="0" applyNumberFormat="1" applyFont="1" applyFill="1" applyBorder="1" applyAlignment="1">
      <alignment horizontal="center"/>
    </xf>
    <xf numFmtId="9" fontId="0" fillId="0" borderId="0" xfId="0" applyNumberFormat="1" applyFill="1"/>
    <xf numFmtId="0" fontId="3" fillId="0" borderId="1" xfId="0" applyFont="1" applyBorder="1" applyAlignment="1">
      <alignment wrapText="1"/>
    </xf>
    <xf numFmtId="164" fontId="3" fillId="2" borderId="2" xfId="0" applyNumberFormat="1" applyFont="1" applyFill="1" applyBorder="1" applyAlignment="1"/>
    <xf numFmtId="164" fontId="2" fillId="2" borderId="3" xfId="0" applyNumberFormat="1" applyFont="1" applyFill="1" applyBorder="1" applyAlignment="1"/>
    <xf numFmtId="4" fontId="2" fillId="0" borderId="1" xfId="0" applyNumberFormat="1" applyFont="1" applyBorder="1"/>
    <xf numFmtId="0" fontId="2" fillId="0" borderId="1" xfId="0" applyFont="1" applyFill="1" applyBorder="1"/>
    <xf numFmtId="4" fontId="2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9" fontId="5" fillId="0" borderId="0" xfId="0" applyNumberFormat="1" applyFont="1"/>
    <xf numFmtId="0" fontId="7" fillId="0" borderId="0" xfId="0" applyFont="1"/>
    <xf numFmtId="4" fontId="0" fillId="0" borderId="0" xfId="0" applyNumberFormat="1"/>
    <xf numFmtId="0" fontId="0" fillId="2" borderId="0" xfId="0" applyFill="1"/>
    <xf numFmtId="0" fontId="2" fillId="0" borderId="4" xfId="0" applyFont="1" applyBorder="1"/>
    <xf numFmtId="4" fontId="3" fillId="0" borderId="1" xfId="0" applyNumberFormat="1" applyFont="1" applyBorder="1"/>
    <xf numFmtId="4" fontId="2" fillId="0" borderId="1" xfId="0" applyNumberFormat="1" applyFont="1" applyFill="1" applyBorder="1"/>
    <xf numFmtId="4" fontId="2" fillId="0" borderId="2" xfId="0" applyNumberFormat="1" applyFont="1" applyBorder="1"/>
    <xf numFmtId="164" fontId="2" fillId="2" borderId="0" xfId="0" applyNumberFormat="1" applyFont="1" applyFill="1" applyBorder="1" applyAlignment="1"/>
    <xf numFmtId="164" fontId="2" fillId="2" borderId="2" xfId="0" applyNumberFormat="1" applyFont="1" applyFill="1" applyBorder="1" applyAlignment="1"/>
    <xf numFmtId="4" fontId="2" fillId="0" borderId="2" xfId="0" applyNumberFormat="1" applyFont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2" borderId="0" xfId="1" applyNumberFormat="1" applyFont="1" applyFill="1" applyBorder="1" applyAlignment="1"/>
    <xf numFmtId="0" fontId="5" fillId="0" borderId="0" xfId="0" applyFont="1" applyFill="1" applyBorder="1"/>
    <xf numFmtId="0" fontId="0" fillId="0" borderId="0" xfId="0" applyBorder="1"/>
    <xf numFmtId="0" fontId="5" fillId="0" borderId="1" xfId="0" applyFont="1" applyBorder="1"/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topLeftCell="A39" zoomScale="130" zoomScaleNormal="130" workbookViewId="0">
      <selection activeCell="C56" sqref="C56:C61"/>
    </sheetView>
  </sheetViews>
  <sheetFormatPr defaultRowHeight="12.75"/>
  <cols>
    <col min="1" max="1" width="22.140625" customWidth="1"/>
    <col min="2" max="2" width="43.85546875" customWidth="1"/>
    <col min="3" max="3" width="13.85546875" customWidth="1"/>
    <col min="4" max="4" width="9.140625" style="5" hidden="1" customWidth="1"/>
    <col min="5" max="5" width="9.140625" hidden="1" customWidth="1"/>
    <col min="6" max="6" width="14" customWidth="1"/>
    <col min="7" max="7" width="16" customWidth="1"/>
    <col min="8" max="8" width="13.85546875" customWidth="1"/>
    <col min="9" max="10" width="0" hidden="1" customWidth="1"/>
    <col min="11" max="11" width="13.7109375" customWidth="1"/>
    <col min="19" max="19" width="11.7109375" customWidth="1"/>
  </cols>
  <sheetData>
    <row r="1" spans="1:19" ht="14.25" customHeight="1">
      <c r="A1" s="71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9" ht="14.25">
      <c r="A2" s="70" t="s">
        <v>81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9" ht="14.25">
      <c r="A3" s="1"/>
      <c r="B3" s="1"/>
      <c r="C3" s="1"/>
    </row>
    <row r="4" spans="1:19" ht="14.25">
      <c r="A4" s="1"/>
      <c r="B4" s="1"/>
      <c r="C4" s="1"/>
      <c r="K4" s="40" t="s">
        <v>37</v>
      </c>
    </row>
    <row r="5" spans="1:19" ht="14.25">
      <c r="A5" s="72" t="s">
        <v>0</v>
      </c>
      <c r="B5" s="72" t="s">
        <v>1</v>
      </c>
      <c r="C5" s="74" t="s">
        <v>72</v>
      </c>
      <c r="D5" s="75"/>
      <c r="E5" s="75"/>
      <c r="F5" s="75"/>
      <c r="G5" s="76"/>
      <c r="H5" s="41" t="s">
        <v>73</v>
      </c>
      <c r="I5" s="41"/>
      <c r="J5" s="41"/>
      <c r="K5" s="41" t="s">
        <v>82</v>
      </c>
    </row>
    <row r="6" spans="1:19" ht="12.75" customHeight="1">
      <c r="A6" s="73"/>
      <c r="B6" s="73"/>
      <c r="C6" s="64" t="s">
        <v>101</v>
      </c>
      <c r="E6" s="69"/>
      <c r="F6" s="64" t="s">
        <v>75</v>
      </c>
      <c r="G6" s="72" t="s">
        <v>102</v>
      </c>
      <c r="H6" s="64" t="s">
        <v>101</v>
      </c>
      <c r="I6" s="64" t="s">
        <v>101</v>
      </c>
      <c r="J6" s="64" t="s">
        <v>101</v>
      </c>
      <c r="K6" s="64" t="s">
        <v>101</v>
      </c>
    </row>
    <row r="7" spans="1:19" ht="51.75" customHeight="1">
      <c r="A7" s="64"/>
      <c r="B7" s="64"/>
      <c r="C7" s="65"/>
      <c r="E7" s="69"/>
      <c r="F7" s="65"/>
      <c r="G7" s="64"/>
      <c r="H7" s="65"/>
      <c r="I7" s="65"/>
      <c r="J7" s="65"/>
      <c r="K7" s="65"/>
    </row>
    <row r="8" spans="1:19">
      <c r="A8" s="22" t="s">
        <v>2</v>
      </c>
      <c r="B8" s="23" t="s">
        <v>59</v>
      </c>
      <c r="C8" s="17">
        <f>C9+C26</f>
        <v>4633300</v>
      </c>
      <c r="F8" s="17">
        <f>F9+F26</f>
        <v>337974.59</v>
      </c>
      <c r="G8" s="17">
        <f>G9+G26</f>
        <v>4971274.59</v>
      </c>
      <c r="H8" s="17">
        <f>H9+H26</f>
        <v>4642000</v>
      </c>
      <c r="I8" s="5"/>
      <c r="K8" s="17">
        <f>K9+K26</f>
        <v>4651300</v>
      </c>
    </row>
    <row r="9" spans="1:19">
      <c r="A9" s="22"/>
      <c r="B9" s="23" t="s">
        <v>3</v>
      </c>
      <c r="C9" s="17">
        <f>C11+C19+C25+C13</f>
        <v>4619300</v>
      </c>
      <c r="F9" s="17">
        <f>F11+F19+F25+F13</f>
        <v>271796.78000000003</v>
      </c>
      <c r="G9" s="17">
        <f>G11+G19+G25+G13</f>
        <v>4891096.78</v>
      </c>
      <c r="H9" s="17">
        <f>H11+H19+H25+H13</f>
        <v>4628000</v>
      </c>
      <c r="I9" s="5"/>
      <c r="K9" s="17">
        <f>K11+K19+K25+K13</f>
        <v>4637300</v>
      </c>
    </row>
    <row r="10" spans="1:19">
      <c r="A10" s="22" t="s">
        <v>4</v>
      </c>
      <c r="B10" s="23" t="s">
        <v>5</v>
      </c>
      <c r="C10" s="17">
        <f>C11</f>
        <v>1660500</v>
      </c>
      <c r="F10" s="17">
        <f t="shared" ref="F10:H11" si="0">F11</f>
        <v>0</v>
      </c>
      <c r="G10" s="17">
        <f t="shared" si="0"/>
        <v>1660500</v>
      </c>
      <c r="H10" s="17">
        <f t="shared" si="0"/>
        <v>1663800</v>
      </c>
      <c r="I10" s="5"/>
      <c r="K10" s="17">
        <f>K11</f>
        <v>1667000</v>
      </c>
    </row>
    <row r="11" spans="1:19">
      <c r="A11" s="22" t="s">
        <v>6</v>
      </c>
      <c r="B11" s="23" t="s">
        <v>7</v>
      </c>
      <c r="C11" s="17">
        <f>C12</f>
        <v>1660500</v>
      </c>
      <c r="F11" s="17">
        <f t="shared" si="0"/>
        <v>0</v>
      </c>
      <c r="G11" s="47">
        <f t="shared" si="0"/>
        <v>1660500</v>
      </c>
      <c r="H11" s="17">
        <f t="shared" si="0"/>
        <v>1663800</v>
      </c>
      <c r="I11" s="5"/>
      <c r="K11" s="17">
        <f>K12</f>
        <v>1667000</v>
      </c>
    </row>
    <row r="12" spans="1:19" ht="80.25" customHeight="1">
      <c r="A12" s="16" t="s">
        <v>40</v>
      </c>
      <c r="B12" s="18" t="s">
        <v>41</v>
      </c>
      <c r="C12" s="24">
        <v>1660500</v>
      </c>
      <c r="F12" s="24"/>
      <c r="G12" s="36">
        <f>C12+F12</f>
        <v>1660500</v>
      </c>
      <c r="H12" s="24">
        <v>1663800</v>
      </c>
      <c r="I12" s="5"/>
      <c r="K12" s="24">
        <v>1667000</v>
      </c>
    </row>
    <row r="13" spans="1:19" ht="27.75" customHeight="1">
      <c r="A13" s="22" t="s">
        <v>62</v>
      </c>
      <c r="B13" s="33" t="s">
        <v>63</v>
      </c>
      <c r="C13" s="17">
        <f>C14</f>
        <v>2787600</v>
      </c>
      <c r="D13" s="45"/>
      <c r="E13" s="45"/>
      <c r="F13" s="17">
        <f>F14</f>
        <v>271796.78000000003</v>
      </c>
      <c r="G13" s="17">
        <f>G14</f>
        <v>3059396.7800000003</v>
      </c>
      <c r="H13" s="17">
        <f>H14</f>
        <v>2787600</v>
      </c>
      <c r="I13" s="45"/>
      <c r="J13" s="45"/>
      <c r="K13" s="17">
        <f>K14</f>
        <v>2787600</v>
      </c>
      <c r="L13" s="43"/>
    </row>
    <row r="14" spans="1:19" ht="39.75" customHeight="1">
      <c r="A14" s="22" t="s">
        <v>64</v>
      </c>
      <c r="B14" s="33" t="s">
        <v>65</v>
      </c>
      <c r="C14" s="17">
        <f>C15+C16+C17</f>
        <v>2787600</v>
      </c>
      <c r="F14" s="17">
        <f>F15+F16+F17+F18</f>
        <v>271796.78000000003</v>
      </c>
      <c r="G14" s="17">
        <f>G15+G16+G17+G18</f>
        <v>3059396.7800000003</v>
      </c>
      <c r="H14" s="17">
        <f>H15+H16+H17</f>
        <v>2787600</v>
      </c>
      <c r="I14" s="5"/>
      <c r="K14" s="17">
        <f>K15+K16+K17</f>
        <v>2787600</v>
      </c>
      <c r="S14" s="44"/>
    </row>
    <row r="15" spans="1:19" ht="116.25" customHeight="1">
      <c r="A15" s="29" t="s">
        <v>83</v>
      </c>
      <c r="B15" s="18" t="s">
        <v>84</v>
      </c>
      <c r="C15" s="24">
        <v>919908</v>
      </c>
      <c r="D15" s="32">
        <v>0.33</v>
      </c>
      <c r="F15" s="24">
        <v>189509.19</v>
      </c>
      <c r="G15" s="36">
        <f>C15+F15</f>
        <v>1109417.19</v>
      </c>
      <c r="H15" s="24">
        <v>919908</v>
      </c>
      <c r="I15" s="24">
        <v>919908</v>
      </c>
      <c r="J15" s="24">
        <v>919908</v>
      </c>
      <c r="K15" s="24">
        <v>919908</v>
      </c>
      <c r="L15" s="42"/>
    </row>
    <row r="16" spans="1:19" ht="129" customHeight="1">
      <c r="A16" s="29" t="s">
        <v>85</v>
      </c>
      <c r="B16" s="18" t="s">
        <v>86</v>
      </c>
      <c r="C16" s="24">
        <v>27876</v>
      </c>
      <c r="D16" s="32">
        <v>0.01</v>
      </c>
      <c r="E16">
        <v>3453.1</v>
      </c>
      <c r="F16" s="24">
        <v>-20102.78</v>
      </c>
      <c r="G16" s="36">
        <f>C16+F16</f>
        <v>7773.2200000000012</v>
      </c>
      <c r="H16" s="24">
        <v>27876</v>
      </c>
      <c r="I16" s="24">
        <v>27876</v>
      </c>
      <c r="J16" s="24">
        <v>27876</v>
      </c>
      <c r="K16" s="24">
        <v>27876</v>
      </c>
      <c r="L16" s="42"/>
    </row>
    <row r="17" spans="1:12" ht="99.75" customHeight="1">
      <c r="A17" s="29" t="s">
        <v>87</v>
      </c>
      <c r="B17" s="18" t="s">
        <v>88</v>
      </c>
      <c r="C17" s="24">
        <v>1839816</v>
      </c>
      <c r="D17" s="32">
        <v>0.66</v>
      </c>
      <c r="F17" s="24">
        <v>308688.78000000003</v>
      </c>
      <c r="G17" s="36">
        <f>C17+F17</f>
        <v>2148504.7800000003</v>
      </c>
      <c r="H17" s="24">
        <v>1839816</v>
      </c>
      <c r="I17" s="24">
        <v>1839816</v>
      </c>
      <c r="J17" s="24">
        <v>1839816</v>
      </c>
      <c r="K17" s="24">
        <v>1839816</v>
      </c>
      <c r="L17" s="42"/>
    </row>
    <row r="18" spans="1:12" ht="112.5" customHeight="1">
      <c r="A18" s="29" t="s">
        <v>89</v>
      </c>
      <c r="B18" s="18" t="s">
        <v>90</v>
      </c>
      <c r="C18" s="24"/>
      <c r="D18" s="32"/>
      <c r="F18" s="24">
        <v>-206298.41</v>
      </c>
      <c r="G18" s="36">
        <f>C18+F18</f>
        <v>-206298.41</v>
      </c>
      <c r="H18" s="24"/>
      <c r="I18" s="50"/>
      <c r="J18" s="50"/>
      <c r="K18" s="24"/>
      <c r="L18" s="42"/>
    </row>
    <row r="19" spans="1:12">
      <c r="A19" s="22" t="s">
        <v>8</v>
      </c>
      <c r="B19" s="25" t="s">
        <v>9</v>
      </c>
      <c r="C19" s="17">
        <f>C20+C22</f>
        <v>161200</v>
      </c>
      <c r="F19" s="17">
        <f>F20+F22</f>
        <v>0</v>
      </c>
      <c r="G19" s="17">
        <f>G20+G22</f>
        <v>161200</v>
      </c>
      <c r="H19" s="17">
        <f>H20+H22</f>
        <v>166600</v>
      </c>
      <c r="I19" s="5"/>
      <c r="K19" s="17">
        <f>K20+K22</f>
        <v>172700</v>
      </c>
    </row>
    <row r="20" spans="1:12" ht="15.75" customHeight="1">
      <c r="A20" s="22" t="s">
        <v>10</v>
      </c>
      <c r="B20" s="25" t="s">
        <v>11</v>
      </c>
      <c r="C20" s="17">
        <f>C21</f>
        <v>115400</v>
      </c>
      <c r="F20" s="17">
        <f>F21</f>
        <v>0</v>
      </c>
      <c r="G20" s="17">
        <f>G21</f>
        <v>115400</v>
      </c>
      <c r="H20" s="17">
        <f>H21</f>
        <v>121100</v>
      </c>
      <c r="I20" s="5"/>
      <c r="K20" s="17">
        <f>K21</f>
        <v>127200</v>
      </c>
    </row>
    <row r="21" spans="1:12" ht="38.25" customHeight="1">
      <c r="A21" s="26" t="s">
        <v>12</v>
      </c>
      <c r="B21" s="18" t="s">
        <v>55</v>
      </c>
      <c r="C21" s="24">
        <v>115400</v>
      </c>
      <c r="F21" s="24"/>
      <c r="G21" s="36">
        <f>C21+F21</f>
        <v>115400</v>
      </c>
      <c r="H21" s="24">
        <v>121100</v>
      </c>
      <c r="I21" s="24">
        <v>73500</v>
      </c>
      <c r="J21" s="24">
        <v>73500</v>
      </c>
      <c r="K21" s="24">
        <v>127200</v>
      </c>
    </row>
    <row r="22" spans="1:12" ht="14.25" customHeight="1">
      <c r="A22" s="22" t="s">
        <v>13</v>
      </c>
      <c r="B22" s="25" t="s">
        <v>14</v>
      </c>
      <c r="C22" s="17">
        <f>C23+C24</f>
        <v>45800</v>
      </c>
      <c r="F22" s="17">
        <f>F23+F24</f>
        <v>0</v>
      </c>
      <c r="G22" s="17">
        <f>G23+G24</f>
        <v>45800</v>
      </c>
      <c r="H22" s="17">
        <f>H23+H24</f>
        <v>45500</v>
      </c>
      <c r="I22" s="5"/>
      <c r="K22" s="17">
        <f>K23+K24</f>
        <v>45500</v>
      </c>
    </row>
    <row r="23" spans="1:12" ht="36" customHeight="1">
      <c r="A23" s="26" t="s">
        <v>44</v>
      </c>
      <c r="B23" s="18" t="s">
        <v>58</v>
      </c>
      <c r="C23" s="24">
        <v>14200</v>
      </c>
      <c r="D23" s="7"/>
      <c r="F23" s="24"/>
      <c r="G23" s="36">
        <f>C23+F23</f>
        <v>14200</v>
      </c>
      <c r="H23" s="24">
        <v>14200</v>
      </c>
      <c r="I23" s="24">
        <v>18100</v>
      </c>
      <c r="J23" s="24">
        <v>18100</v>
      </c>
      <c r="K23" s="24">
        <v>14200</v>
      </c>
    </row>
    <row r="24" spans="1:12" ht="39" customHeight="1">
      <c r="A24" s="26" t="s">
        <v>46</v>
      </c>
      <c r="B24" s="18" t="s">
        <v>45</v>
      </c>
      <c r="C24" s="24">
        <v>31600</v>
      </c>
      <c r="D24" s="7"/>
      <c r="F24" s="24"/>
      <c r="G24" s="36">
        <f>C24+F24</f>
        <v>31600</v>
      </c>
      <c r="H24" s="24">
        <v>31300</v>
      </c>
      <c r="I24" s="24">
        <v>33900</v>
      </c>
      <c r="J24" s="24">
        <v>33900</v>
      </c>
      <c r="K24" s="24">
        <v>31300</v>
      </c>
    </row>
    <row r="25" spans="1:12" ht="75" customHeight="1">
      <c r="A25" s="27" t="s">
        <v>34</v>
      </c>
      <c r="B25" s="28" t="s">
        <v>35</v>
      </c>
      <c r="C25" s="19">
        <v>10000</v>
      </c>
      <c r="F25" s="19"/>
      <c r="G25" s="36">
        <f>C25+F25</f>
        <v>10000</v>
      </c>
      <c r="H25" s="19">
        <v>10000</v>
      </c>
      <c r="I25" s="19">
        <v>6400</v>
      </c>
      <c r="J25" s="19">
        <v>6400</v>
      </c>
      <c r="K25" s="19">
        <v>10000</v>
      </c>
    </row>
    <row r="26" spans="1:12">
      <c r="A26" s="22"/>
      <c r="B26" s="25" t="s">
        <v>15</v>
      </c>
      <c r="C26" s="17">
        <f>C29</f>
        <v>14000</v>
      </c>
      <c r="F26" s="17">
        <f>F29</f>
        <v>66177.81</v>
      </c>
      <c r="G26" s="17">
        <f>G29</f>
        <v>80177.81</v>
      </c>
      <c r="H26" s="17">
        <f>H27+H31</f>
        <v>14000</v>
      </c>
      <c r="I26" s="5"/>
      <c r="K26" s="17">
        <f>K29</f>
        <v>14000</v>
      </c>
    </row>
    <row r="27" spans="1:12" ht="80.25" hidden="1" customHeight="1">
      <c r="A27" s="22" t="s">
        <v>16</v>
      </c>
      <c r="B27" s="28" t="s">
        <v>48</v>
      </c>
      <c r="C27" s="17">
        <f>C28</f>
        <v>0</v>
      </c>
      <c r="F27" s="17">
        <f>F28</f>
        <v>0</v>
      </c>
      <c r="G27" s="17">
        <f>G28</f>
        <v>0</v>
      </c>
      <c r="H27" s="17">
        <f>H28</f>
        <v>0</v>
      </c>
      <c r="I27" s="5"/>
      <c r="K27" s="17">
        <f>K28</f>
        <v>0</v>
      </c>
    </row>
    <row r="28" spans="1:12" ht="87" hidden="1" customHeight="1">
      <c r="A28" s="26" t="s">
        <v>38</v>
      </c>
      <c r="B28" s="18" t="s">
        <v>47</v>
      </c>
      <c r="C28" s="24">
        <v>0</v>
      </c>
      <c r="F28" s="24">
        <v>0</v>
      </c>
      <c r="G28" s="24">
        <v>0</v>
      </c>
      <c r="H28" s="24">
        <v>0</v>
      </c>
      <c r="I28" s="5"/>
      <c r="K28" s="24">
        <v>0</v>
      </c>
    </row>
    <row r="29" spans="1:12" s="4" customFormat="1" ht="27.75" customHeight="1">
      <c r="A29" s="27" t="s">
        <v>66</v>
      </c>
      <c r="B29" s="28" t="s">
        <v>67</v>
      </c>
      <c r="C29" s="17">
        <f>C30</f>
        <v>14000</v>
      </c>
      <c r="D29" s="8"/>
      <c r="F29" s="17">
        <f t="shared" ref="F29:H30" si="1">F30</f>
        <v>66177.81</v>
      </c>
      <c r="G29" s="17">
        <f t="shared" si="1"/>
        <v>80177.81</v>
      </c>
      <c r="H29" s="17">
        <f t="shared" si="1"/>
        <v>14000</v>
      </c>
      <c r="I29" s="8"/>
      <c r="K29" s="17">
        <f>K30</f>
        <v>14000</v>
      </c>
    </row>
    <row r="30" spans="1:12" s="4" customFormat="1" ht="18.75" customHeight="1">
      <c r="A30" s="27" t="s">
        <v>69</v>
      </c>
      <c r="B30" s="28" t="s">
        <v>68</v>
      </c>
      <c r="C30" s="17">
        <f>C31</f>
        <v>14000</v>
      </c>
      <c r="D30" s="8"/>
      <c r="F30" s="17">
        <f t="shared" si="1"/>
        <v>66177.81</v>
      </c>
      <c r="G30" s="17">
        <f t="shared" si="1"/>
        <v>80177.81</v>
      </c>
      <c r="H30" s="17">
        <f t="shared" si="1"/>
        <v>14000</v>
      </c>
      <c r="I30" s="8"/>
      <c r="K30" s="17">
        <f>K31</f>
        <v>14000</v>
      </c>
    </row>
    <row r="31" spans="1:12" ht="27.75" customHeight="1">
      <c r="A31" s="26" t="s">
        <v>39</v>
      </c>
      <c r="B31" s="18" t="s">
        <v>52</v>
      </c>
      <c r="C31" s="24">
        <v>14000</v>
      </c>
      <c r="F31" s="24">
        <v>66177.81</v>
      </c>
      <c r="G31" s="36">
        <f>C31+F31</f>
        <v>80177.81</v>
      </c>
      <c r="H31" s="24">
        <v>14000</v>
      </c>
      <c r="I31" s="5"/>
      <c r="K31" s="24">
        <v>14000</v>
      </c>
    </row>
    <row r="32" spans="1:12">
      <c r="A32" s="22" t="s">
        <v>17</v>
      </c>
      <c r="B32" s="25" t="s">
        <v>18</v>
      </c>
      <c r="C32" s="17">
        <f>C33</f>
        <v>33351256.430000003</v>
      </c>
      <c r="F32" s="17">
        <f>F33+F48</f>
        <v>299769.09999999998</v>
      </c>
      <c r="G32" s="17">
        <f>G33+G48</f>
        <v>33651025.530000001</v>
      </c>
      <c r="H32" s="17">
        <f>H33</f>
        <v>35579787.93</v>
      </c>
      <c r="I32" s="5"/>
      <c r="K32" s="17">
        <f>K33</f>
        <v>34863313.280000001</v>
      </c>
    </row>
    <row r="33" spans="1:11" ht="25.5">
      <c r="A33" s="22" t="s">
        <v>19</v>
      </c>
      <c r="B33" s="28" t="s">
        <v>20</v>
      </c>
      <c r="C33" s="17">
        <f>C34+C39+C42</f>
        <v>33351256.430000003</v>
      </c>
      <c r="F33" s="17">
        <f>F34+F39+F42</f>
        <v>0</v>
      </c>
      <c r="G33" s="17">
        <f>G34+G39+G42</f>
        <v>33351256.430000003</v>
      </c>
      <c r="H33" s="17">
        <f>H34+H39+H42</f>
        <v>35579787.93</v>
      </c>
      <c r="I33" s="5"/>
      <c r="K33" s="17">
        <f>K34+K39+K42</f>
        <v>34863313.280000001</v>
      </c>
    </row>
    <row r="34" spans="1:11" ht="25.5" customHeight="1">
      <c r="A34" s="22" t="s">
        <v>91</v>
      </c>
      <c r="B34" s="28" t="s">
        <v>21</v>
      </c>
      <c r="C34" s="17">
        <f>C35+C36</f>
        <v>30202093.420000002</v>
      </c>
      <c r="F34" s="17">
        <f>F35+F36</f>
        <v>0</v>
      </c>
      <c r="G34" s="17">
        <f>G35+G36</f>
        <v>30202093.420000002</v>
      </c>
      <c r="H34" s="17">
        <f>H35+H36</f>
        <v>33023127.920000002</v>
      </c>
      <c r="I34" s="5"/>
      <c r="K34" s="17">
        <f>K35+K36</f>
        <v>32995222.969999999</v>
      </c>
    </row>
    <row r="35" spans="1:11" ht="28.5" customHeight="1">
      <c r="A35" s="26" t="s">
        <v>92</v>
      </c>
      <c r="B35" s="18" t="s">
        <v>60</v>
      </c>
      <c r="C35" s="24">
        <v>22779100</v>
      </c>
      <c r="F35" s="24"/>
      <c r="G35" s="36">
        <f>C35+F35</f>
        <v>22779100</v>
      </c>
      <c r="H35" s="24">
        <v>24584600</v>
      </c>
      <c r="I35" s="5"/>
      <c r="K35" s="24">
        <v>26546100</v>
      </c>
    </row>
    <row r="36" spans="1:11" ht="27.75" customHeight="1">
      <c r="A36" s="26" t="s">
        <v>93</v>
      </c>
      <c r="B36" s="18" t="s">
        <v>49</v>
      </c>
      <c r="C36" s="24">
        <v>7422993.4199999999</v>
      </c>
      <c r="F36" s="24"/>
      <c r="G36" s="36">
        <f>C36+F36</f>
        <v>7422993.4199999999</v>
      </c>
      <c r="H36" s="24">
        <v>8438527.9199999999</v>
      </c>
      <c r="I36" s="5"/>
      <c r="K36" s="24">
        <v>6449122.9699999997</v>
      </c>
    </row>
    <row r="37" spans="1:11" ht="60" hidden="1" customHeight="1">
      <c r="A37" s="22" t="s">
        <v>32</v>
      </c>
      <c r="B37" s="20" t="s">
        <v>33</v>
      </c>
      <c r="C37" s="21"/>
      <c r="F37" s="21"/>
      <c r="G37" s="36"/>
      <c r="H37" s="21"/>
      <c r="I37" s="5"/>
      <c r="K37" s="21"/>
    </row>
    <row r="38" spans="1:11" ht="63" hidden="1" customHeight="1">
      <c r="A38" s="26" t="s">
        <v>30</v>
      </c>
      <c r="B38" s="30" t="s">
        <v>31</v>
      </c>
      <c r="C38" s="24"/>
      <c r="F38" s="24"/>
      <c r="G38" s="36"/>
      <c r="H38" s="24"/>
      <c r="I38" s="5"/>
      <c r="K38" s="24"/>
    </row>
    <row r="39" spans="1:11" ht="27.75" customHeight="1">
      <c r="A39" s="22" t="s">
        <v>94</v>
      </c>
      <c r="B39" s="28" t="s">
        <v>22</v>
      </c>
      <c r="C39" s="34">
        <f>C41+C40</f>
        <v>251318.91</v>
      </c>
      <c r="F39" s="34">
        <f t="shared" ref="F39:K39" si="2">F41+F40</f>
        <v>0</v>
      </c>
      <c r="G39" s="34">
        <f t="shared" si="2"/>
        <v>251318.91</v>
      </c>
      <c r="H39" s="34">
        <f t="shared" si="2"/>
        <v>248618.91</v>
      </c>
      <c r="I39" s="34">
        <f t="shared" si="2"/>
        <v>16988</v>
      </c>
      <c r="J39" s="34">
        <f t="shared" si="2"/>
        <v>16988</v>
      </c>
      <c r="K39" s="34">
        <f t="shared" si="2"/>
        <v>256018.91</v>
      </c>
    </row>
    <row r="40" spans="1:11" ht="41.25" customHeight="1">
      <c r="A40" s="26" t="s">
        <v>95</v>
      </c>
      <c r="B40" s="18" t="s">
        <v>74</v>
      </c>
      <c r="C40" s="36">
        <v>33518.910000000003</v>
      </c>
      <c r="D40" s="37"/>
      <c r="E40" s="46"/>
      <c r="F40" s="36"/>
      <c r="G40" s="36">
        <f>C40+F40</f>
        <v>33518.910000000003</v>
      </c>
      <c r="H40" s="36">
        <v>33518.910000000003</v>
      </c>
      <c r="I40" s="36">
        <v>16988</v>
      </c>
      <c r="J40" s="36">
        <v>16988</v>
      </c>
      <c r="K40" s="36">
        <v>33518.910000000003</v>
      </c>
    </row>
    <row r="41" spans="1:11" ht="39" customHeight="1">
      <c r="A41" s="26" t="s">
        <v>96</v>
      </c>
      <c r="B41" s="18" t="s">
        <v>50</v>
      </c>
      <c r="C41" s="35">
        <v>217800</v>
      </c>
      <c r="F41" s="35"/>
      <c r="G41" s="36">
        <f>C41+F41</f>
        <v>217800</v>
      </c>
      <c r="H41" s="35">
        <v>215100</v>
      </c>
      <c r="I41" s="5"/>
      <c r="K41" s="35">
        <v>222500</v>
      </c>
    </row>
    <row r="42" spans="1:11" s="4" customFormat="1" ht="17.25" customHeight="1">
      <c r="A42" s="22" t="s">
        <v>97</v>
      </c>
      <c r="B42" s="28" t="s">
        <v>42</v>
      </c>
      <c r="C42" s="19">
        <f>C43+C44</f>
        <v>2897844.1</v>
      </c>
      <c r="D42" s="8"/>
      <c r="F42" s="19">
        <f>F43+F44</f>
        <v>0</v>
      </c>
      <c r="G42" s="19">
        <f>G43+G44</f>
        <v>2897844.1</v>
      </c>
      <c r="H42" s="19">
        <f>H43+H44</f>
        <v>2308041.1</v>
      </c>
      <c r="I42" s="8"/>
      <c r="K42" s="19">
        <f>K43+K44</f>
        <v>1612071.4000000001</v>
      </c>
    </row>
    <row r="43" spans="1:11" s="5" customFormat="1" ht="63.75" customHeight="1">
      <c r="A43" s="31" t="s">
        <v>98</v>
      </c>
      <c r="B43" s="18" t="s">
        <v>54</v>
      </c>
      <c r="C43" s="24">
        <v>1258841.1000000001</v>
      </c>
      <c r="F43" s="24"/>
      <c r="G43" s="48">
        <f>C43+F43</f>
        <v>1258841.1000000001</v>
      </c>
      <c r="H43" s="24">
        <v>1258841.1000000001</v>
      </c>
      <c r="I43" s="24">
        <v>1258839.1000000001</v>
      </c>
      <c r="J43" s="24">
        <v>1258839.1000000001</v>
      </c>
      <c r="K43" s="24">
        <v>1258841.1000000001</v>
      </c>
    </row>
    <row r="44" spans="1:11" s="6" customFormat="1" ht="27" customHeight="1">
      <c r="A44" s="31" t="s">
        <v>99</v>
      </c>
      <c r="B44" s="18" t="s">
        <v>51</v>
      </c>
      <c r="C44" s="21">
        <v>1639003</v>
      </c>
      <c r="F44" s="21"/>
      <c r="G44" s="48">
        <f>C44+F44</f>
        <v>1639003</v>
      </c>
      <c r="H44" s="21">
        <v>1049200</v>
      </c>
      <c r="K44" s="21">
        <v>353230.3</v>
      </c>
    </row>
    <row r="45" spans="1:11" ht="27.75" hidden="1" customHeight="1">
      <c r="A45" s="27" t="s">
        <v>23</v>
      </c>
      <c r="B45" s="28" t="s">
        <v>24</v>
      </c>
      <c r="C45" s="19"/>
      <c r="F45" s="19"/>
      <c r="G45" s="36"/>
      <c r="H45" s="19"/>
      <c r="I45" s="5"/>
      <c r="K45" s="19"/>
    </row>
    <row r="46" spans="1:11" ht="27" hidden="1" customHeight="1">
      <c r="A46" s="27" t="s">
        <v>25</v>
      </c>
      <c r="B46" s="28" t="s">
        <v>26</v>
      </c>
      <c r="C46" s="19"/>
      <c r="F46" s="19"/>
      <c r="G46" s="36"/>
      <c r="H46" s="19"/>
      <c r="I46" s="5"/>
      <c r="K46" s="19"/>
    </row>
    <row r="47" spans="1:11" ht="66.75" hidden="1" customHeight="1">
      <c r="A47" s="26" t="s">
        <v>27</v>
      </c>
      <c r="B47" s="18" t="s">
        <v>28</v>
      </c>
      <c r="C47" s="24"/>
      <c r="F47" s="24"/>
      <c r="G47" s="36"/>
      <c r="H47" s="24"/>
      <c r="I47" s="5"/>
      <c r="K47" s="24"/>
    </row>
    <row r="48" spans="1:11" ht="41.25" customHeight="1">
      <c r="A48" s="27" t="s">
        <v>78</v>
      </c>
      <c r="B48" s="28" t="s">
        <v>77</v>
      </c>
      <c r="C48" s="34">
        <f>C49</f>
        <v>0</v>
      </c>
      <c r="D48" s="8"/>
      <c r="E48" s="4"/>
      <c r="F48" s="34">
        <f>F49</f>
        <v>299769.09999999998</v>
      </c>
      <c r="G48" s="34">
        <f>G49</f>
        <v>299769.09999999998</v>
      </c>
      <c r="H48" s="51"/>
      <c r="I48" s="5"/>
      <c r="K48" s="51"/>
    </row>
    <row r="49" spans="1:11" ht="57" customHeight="1">
      <c r="A49" s="26" t="s">
        <v>100</v>
      </c>
      <c r="B49" s="18" t="s">
        <v>76</v>
      </c>
      <c r="C49" s="51"/>
      <c r="F49" s="51">
        <v>299769.09999999998</v>
      </c>
      <c r="G49" s="49">
        <f>C49+F49</f>
        <v>299769.09999999998</v>
      </c>
      <c r="H49" s="51"/>
      <c r="I49" s="5"/>
      <c r="K49" s="51"/>
    </row>
    <row r="50" spans="1:11">
      <c r="A50" s="67" t="s">
        <v>29</v>
      </c>
      <c r="B50" s="68"/>
      <c r="C50" s="19">
        <f>C8+C32</f>
        <v>37984556.430000007</v>
      </c>
      <c r="D50" s="39"/>
      <c r="E50" s="13"/>
      <c r="F50" s="19">
        <f>F8+F32</f>
        <v>637743.68999999994</v>
      </c>
      <c r="G50" s="19">
        <f>G8+G32</f>
        <v>38622300.120000005</v>
      </c>
      <c r="H50" s="19">
        <f>H8+H32</f>
        <v>40221787.93</v>
      </c>
      <c r="I50" s="39"/>
      <c r="J50" s="13"/>
      <c r="K50" s="19">
        <f>K8+K32</f>
        <v>39514613.280000001</v>
      </c>
    </row>
    <row r="51" spans="1:11">
      <c r="A51" s="10"/>
      <c r="B51" s="11"/>
      <c r="C51" s="12"/>
    </row>
    <row r="52" spans="1:11">
      <c r="A52" s="66" t="s">
        <v>53</v>
      </c>
      <c r="B52" s="66"/>
      <c r="C52" s="12"/>
    </row>
    <row r="53" spans="1:11">
      <c r="A53" s="66" t="s">
        <v>43</v>
      </c>
      <c r="B53" s="66"/>
      <c r="C53" s="3"/>
    </row>
    <row r="54" spans="1:11">
      <c r="A54" s="2"/>
      <c r="B54" s="62" t="s">
        <v>70</v>
      </c>
      <c r="C54" s="22" t="s">
        <v>71</v>
      </c>
      <c r="D54" s="22" t="s">
        <v>80</v>
      </c>
      <c r="E54" s="22"/>
      <c r="F54" s="22" t="s">
        <v>80</v>
      </c>
      <c r="G54" s="22" t="s">
        <v>103</v>
      </c>
      <c r="H54" s="54"/>
      <c r="I54" s="54"/>
      <c r="J54" s="54"/>
      <c r="K54" s="54"/>
    </row>
    <row r="55" spans="1:11">
      <c r="B55" s="63"/>
      <c r="C55" s="52">
        <v>5489793.4199999999</v>
      </c>
      <c r="D55" s="53"/>
      <c r="E55" s="52"/>
      <c r="F55" s="38">
        <v>5593527.9199999999</v>
      </c>
      <c r="G55" s="38">
        <v>5574922.9699999997</v>
      </c>
      <c r="H55" s="55"/>
      <c r="I55" s="56"/>
      <c r="J55" s="56"/>
      <c r="K55" s="55"/>
    </row>
    <row r="56" spans="1:11">
      <c r="B56" s="58" t="s">
        <v>79</v>
      </c>
      <c r="C56" s="77">
        <f>41887760.72+1907451.07</f>
        <v>43795211.789999999</v>
      </c>
      <c r="D56" s="59"/>
      <c r="E56" s="38"/>
      <c r="F56" s="38">
        <v>40221787.93</v>
      </c>
      <c r="G56" s="38">
        <v>39514613.280000001</v>
      </c>
      <c r="H56" s="57"/>
      <c r="I56" s="57"/>
      <c r="J56" s="57"/>
      <c r="K56" s="57"/>
    </row>
    <row r="57" spans="1:11" hidden="1">
      <c r="B57" s="9"/>
      <c r="C57" s="78"/>
      <c r="D57" s="60"/>
      <c r="E57" s="61"/>
      <c r="F57" s="61"/>
      <c r="G57" s="61"/>
      <c r="H57" s="57"/>
      <c r="I57" s="57"/>
      <c r="J57" s="57"/>
      <c r="K57" s="57"/>
    </row>
    <row r="58" spans="1:11" ht="18" hidden="1" customHeight="1">
      <c r="B58" s="15" t="s">
        <v>61</v>
      </c>
      <c r="C58" s="78">
        <v>4116854.7</v>
      </c>
      <c r="D58" s="60"/>
      <c r="E58" s="61"/>
      <c r="F58" s="61"/>
      <c r="G58" s="61"/>
      <c r="H58" s="57"/>
      <c r="I58" s="57"/>
      <c r="J58" s="57"/>
      <c r="K58" s="57"/>
    </row>
    <row r="59" spans="1:11" ht="19.5" hidden="1" customHeight="1">
      <c r="B59" s="14" t="s">
        <v>56</v>
      </c>
      <c r="C59" s="79"/>
      <c r="D59" s="60"/>
      <c r="E59" s="61"/>
      <c r="F59" s="61"/>
      <c r="G59" s="61"/>
      <c r="H59" s="57"/>
      <c r="I59" s="57"/>
      <c r="J59" s="57"/>
      <c r="K59" s="57"/>
    </row>
    <row r="60" spans="1:11" ht="21" hidden="1" customHeight="1">
      <c r="B60" s="13" t="s">
        <v>57</v>
      </c>
      <c r="C60" s="79"/>
      <c r="D60" s="60"/>
      <c r="E60" s="61"/>
      <c r="F60" s="61"/>
      <c r="G60" s="61"/>
      <c r="H60" s="57"/>
      <c r="I60" s="57"/>
      <c r="J60" s="57"/>
      <c r="K60" s="57"/>
    </row>
    <row r="61" spans="1:11">
      <c r="B61" s="58" t="s">
        <v>57</v>
      </c>
      <c r="C61" s="77">
        <f>C56-G50</f>
        <v>5172911.6699999943</v>
      </c>
      <c r="D61" s="59"/>
      <c r="E61" s="38"/>
      <c r="F61" s="38"/>
      <c r="G61" s="38"/>
      <c r="H61" s="57"/>
      <c r="I61" s="57"/>
      <c r="J61" s="57"/>
      <c r="K61" s="57"/>
    </row>
  </sheetData>
  <mergeCells count="17">
    <mergeCell ref="A2:K2"/>
    <mergeCell ref="A1:K1"/>
    <mergeCell ref="B5:B7"/>
    <mergeCell ref="A5:A7"/>
    <mergeCell ref="F6:F7"/>
    <mergeCell ref="G6:G7"/>
    <mergeCell ref="C5:G5"/>
    <mergeCell ref="B54:B55"/>
    <mergeCell ref="H6:H7"/>
    <mergeCell ref="K6:K7"/>
    <mergeCell ref="A52:B52"/>
    <mergeCell ref="A53:B53"/>
    <mergeCell ref="A50:B50"/>
    <mergeCell ref="I6:I7"/>
    <mergeCell ref="J6:J7"/>
    <mergeCell ref="C6:C7"/>
    <mergeCell ref="E6:E7"/>
  </mergeCells>
  <printOptions horizontalCentered="1"/>
  <pageMargins left="0.98425196850393704" right="0.15748031496062992" top="0.19685039370078741" bottom="0.19685039370078741" header="0" footer="0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2019-03-21T05:03:32Z</cp:lastPrinted>
  <dcterms:created xsi:type="dcterms:W3CDTF">1996-10-08T23:32:33Z</dcterms:created>
  <dcterms:modified xsi:type="dcterms:W3CDTF">2019-03-27T06:30:03Z</dcterms:modified>
</cp:coreProperties>
</file>