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15" windowHeight="11640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1">'Расходы'!$10:$10</definedName>
  </definedNames>
  <calcPr fullCalcOnLoad="1"/>
</workbook>
</file>

<file path=xl/sharedStrings.xml><?xml version="1.0" encoding="utf-8"?>
<sst xmlns="http://schemas.openxmlformats.org/spreadsheetml/2006/main" count="394" uniqueCount="248">
  <si>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</si>
  <si>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</si>
  <si>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</si>
  <si>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</si>
  <si>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</si>
  <si>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</si>
  <si>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</si>
  <si>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</si>
  <si>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</si>
  <si>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>6</t>
  </si>
  <si>
    <t>Код источника</t>
  </si>
  <si>
    <t>финансирования</t>
  </si>
  <si>
    <t>Код</t>
  </si>
  <si>
    <t>стро-</t>
  </si>
  <si>
    <t>ки</t>
  </si>
  <si>
    <t xml:space="preserve"> Руководитель   __________________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</si>
  <si>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</si>
  <si>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</si>
  <si>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</si>
  <si>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</si>
  <si>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</si>
  <si>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</si>
  <si>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</si>
  <si>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710</t>
  </si>
  <si>
    <t>720</t>
  </si>
  <si>
    <t>Изменение остатков средств</t>
  </si>
  <si>
    <t>х</t>
  </si>
  <si>
    <t>Периодичность:  квартальная, годовая</t>
  </si>
  <si>
    <t>Исполнено</t>
  </si>
  <si>
    <t xml:space="preserve">Дата </t>
  </si>
  <si>
    <t xml:space="preserve">Форма по ОКУД </t>
  </si>
  <si>
    <t xml:space="preserve">по ОКПО </t>
  </si>
  <si>
    <t xml:space="preserve">по ОКЕИ </t>
  </si>
  <si>
    <t xml:space="preserve">Глава по БК </t>
  </si>
  <si>
    <t>по бюджетной</t>
  </si>
  <si>
    <t>классификации</t>
  </si>
  <si>
    <t xml:space="preserve">Утвержденные </t>
  </si>
  <si>
    <t>Код расхода</t>
  </si>
  <si>
    <t>Утвержденные</t>
  </si>
  <si>
    <t>Код дохода</t>
  </si>
  <si>
    <t>увеличение остатков средств, всего</t>
  </si>
  <si>
    <t>уменьшение остатков средств, всего</t>
  </si>
  <si>
    <t>Наименование финансового органа</t>
  </si>
  <si>
    <t>Наименование публично-правового образования</t>
  </si>
  <si>
    <t>620</t>
  </si>
  <si>
    <t>Руководитель финансово-   __________________         _________________________</t>
  </si>
  <si>
    <t>экономической службы             (подпись)                              (расшифровка подписи)</t>
  </si>
  <si>
    <t>ОТЧЕТ  ОБ  ИСПОЛНЕНИИ БЮДЖЕТА</t>
  </si>
  <si>
    <t>0503117</t>
  </si>
  <si>
    <t>1. Доходы бюджета</t>
  </si>
  <si>
    <t>бюджетные</t>
  </si>
  <si>
    <t>Доходы бюджета - всего</t>
  </si>
  <si>
    <t>Форма 0503117  с.3</t>
  </si>
  <si>
    <t>3. Источники финансирования дефицита бюджета</t>
  </si>
  <si>
    <t>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</si>
  <si>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</si>
  <si>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</si>
  <si>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</si>
  <si>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 xml:space="preserve"> 2. Расходы бюджета</t>
  </si>
  <si>
    <t>Расходы бюджета - всего</t>
  </si>
  <si>
    <t>Результат исполнения бюджета (дефицит / профицит)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</si>
  <si>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</si>
  <si>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</si>
  <si>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650 10804020 01 0000 110</t>
  </si>
  <si>
    <t>650 11302995 10 0000 130</t>
  </si>
  <si>
    <t>182 10102010 01 0000 110</t>
  </si>
  <si>
    <t>182 10102030 01 0000 110</t>
  </si>
  <si>
    <t>182 10601030 10 0000 110</t>
  </si>
  <si>
    <t>Администрация сельского поселения Сытомино</t>
  </si>
  <si>
    <t>Бюджет МО с.п. Сытомино</t>
  </si>
  <si>
    <t>79555043</t>
  </si>
  <si>
    <t>Заработная плата</t>
  </si>
  <si>
    <t>Начисления на выплаты по оплате труда</t>
  </si>
  <si>
    <t>Прочие выплаты</t>
  </si>
  <si>
    <t>Транспортные услуги</t>
  </si>
  <si>
    <t>Прочие работы, услуги</t>
  </si>
  <si>
    <t>Прочие расходы</t>
  </si>
  <si>
    <t>Увеличение стоимости материальных запасов</t>
  </si>
  <si>
    <t>Работы, услуги по содержанию имущества</t>
  </si>
  <si>
    <t>Увеличение стоимости основных средств</t>
  </si>
  <si>
    <t>Услуги связи</t>
  </si>
  <si>
    <t>Коммунальные услуги</t>
  </si>
  <si>
    <t>Безвозмездные перечисления организациям, за исключением государственных и муниципальных организаций</t>
  </si>
  <si>
    <t>Пенсия, пособия, выплачиваемые организациями сектора государственного управления</t>
  </si>
  <si>
    <t>Пособия по социальной помощи населению</t>
  </si>
  <si>
    <t>Перечисления другим бюджетам бюджетной системы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</si>
  <si>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</si>
  <si>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Форма 0503117 </t>
  </si>
  <si>
    <t xml:space="preserve">                                  (подпись)                                                                    (расшифровка подписи)</t>
  </si>
  <si>
    <t xml:space="preserve">                                       (подпись)                                                            (расшифровка подписи)</t>
  </si>
  <si>
    <t>65001050000000000000</t>
  </si>
  <si>
    <t>65001050201100000510</t>
  </si>
  <si>
    <t>65001050201100000610</t>
  </si>
  <si>
    <t xml:space="preserve">по ОКТМО </t>
  </si>
  <si>
    <t>71826436</t>
  </si>
  <si>
    <t>182 10606033 10 0000 110</t>
  </si>
  <si>
    <t>182 10606043 10 0000 110</t>
  </si>
  <si>
    <t>Прочие доходы от компенсации затрат бюджетов сельских поселений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</si>
  <si>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</si>
  <si>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</si>
  <si>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</si>
  <si>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</si>
  <si>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</si>
  <si>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Прочие межбюджетные трансферты,передаваемые бюджетам сельских поселений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</si>
  <si>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</si>
  <si>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</si>
  <si>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</si>
  <si>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650 0102 5310102030 121 211</t>
  </si>
  <si>
    <t>650 0102 5310102030 129 213</t>
  </si>
  <si>
    <t>650 0104 5310102040 121 211</t>
  </si>
  <si>
    <t>650 0104 5310102040 122 212</t>
  </si>
  <si>
    <t>650 0104 5310102040 129 213</t>
  </si>
  <si>
    <t>650 0111 4050000690 870 290</t>
  </si>
  <si>
    <t>650 0113 5310200590 111 211</t>
  </si>
  <si>
    <t>650 0113 5310200590 112 212</t>
  </si>
  <si>
    <t>650 0113 5310200590 119 213</t>
  </si>
  <si>
    <t>650 0113 5310200590 244 221</t>
  </si>
  <si>
    <t>650 0113 5310200590 244 223</t>
  </si>
  <si>
    <t>650 0113 5310200590 244 225</t>
  </si>
  <si>
    <t>650 0113 5310200590 244 226</t>
  </si>
  <si>
    <t>650 0113 5310200590 244 290</t>
  </si>
  <si>
    <t>650 0113 5310200590 244 340</t>
  </si>
  <si>
    <t>650 0113 5310200590 851 290</t>
  </si>
  <si>
    <t>650 0113 5310200590 852 290</t>
  </si>
  <si>
    <t>650 0113 5310200690 851 290</t>
  </si>
  <si>
    <t>650 0113 5310200690 853 290</t>
  </si>
  <si>
    <t>650 0113 5310202400 122 212</t>
  </si>
  <si>
    <t>650 0113 5310202400 129 213</t>
  </si>
  <si>
    <t>650 0113 5310202400 244 290</t>
  </si>
  <si>
    <t>650 0203 5330200690 244 222</t>
  </si>
  <si>
    <t>650 0309 5610200690 244 226</t>
  </si>
  <si>
    <t>650 0314 5120682300 123 290</t>
  </si>
  <si>
    <t>650 0314 51206S2300 123 290</t>
  </si>
  <si>
    <t>650 0409 5900189010 244 225</t>
  </si>
  <si>
    <t>650 0409 5900189010 244 226</t>
  </si>
  <si>
    <t>650 0409 5900389010 244 225</t>
  </si>
  <si>
    <t>650 0503 5700120829 244 225</t>
  </si>
  <si>
    <t>650 0503 5700120829 244 226</t>
  </si>
  <si>
    <t>650 0503 5700289010 244 223</t>
  </si>
  <si>
    <t>650 0503 5700289010 244 225</t>
  </si>
  <si>
    <t>650 0503 5700289010 244 226</t>
  </si>
  <si>
    <t>650 0503 5700320829 244 225</t>
  </si>
  <si>
    <t>650 0503 5700320829 244 226</t>
  </si>
  <si>
    <t>650 0503 5700420813 244 225</t>
  </si>
  <si>
    <t>650 0503 5800420811 244 223</t>
  </si>
  <si>
    <t>650 0503 5800520811 244 225</t>
  </si>
  <si>
    <t>650 0503 5800520811 244 226</t>
  </si>
  <si>
    <t>650 0707 5Б00120611 244 290</t>
  </si>
  <si>
    <t>650 0707 5Б00120611 244 340</t>
  </si>
  <si>
    <t>650 1001 4050071601 312 263</t>
  </si>
  <si>
    <t>650 1003 4050071699 313 262</t>
  </si>
  <si>
    <t>650 1102 5А00120639 244 290</t>
  </si>
  <si>
    <t>650 1403 4050089020 540 251</t>
  </si>
  <si>
    <t>650 0203 5330251180 121 211</t>
  </si>
  <si>
    <t>650 0203 5330251180 129 213</t>
  </si>
  <si>
    <t>650 0304 5330159300 121 211</t>
  </si>
  <si>
    <t>650 0304 5330159300 129 213</t>
  </si>
  <si>
    <t>650 0801 5200200590 111 211</t>
  </si>
  <si>
    <t>650 0801 5200200590 112 212</t>
  </si>
  <si>
    <t>650 0801 5200200590 119 213</t>
  </si>
  <si>
    <t>650 0801 5200200590 851 290</t>
  </si>
  <si>
    <t>650 0801 5200200590 852 290</t>
  </si>
  <si>
    <t>650 0801 5200200590 853 290</t>
  </si>
  <si>
    <t>650 0801 5200800590 244 221</t>
  </si>
  <si>
    <t>650 0801 5200800590 244 223</t>
  </si>
  <si>
    <t>650 0801 5200800590 244 225</t>
  </si>
  <si>
    <t>650 0801 5200800590 244 226</t>
  </si>
  <si>
    <t>650 0801 5200800590 244 290</t>
  </si>
  <si>
    <t>650 0801 5200800590 244 340</t>
  </si>
  <si>
    <t>650 0309 5510300690 244 340</t>
  </si>
  <si>
    <t>650 0503 5700520829 244 225</t>
  </si>
  <si>
    <t>650 0113 5310202400 350 290</t>
  </si>
  <si>
    <t>650 0104 5310102040 244 226</t>
  </si>
  <si>
    <t>650 0104 5310102040 853 290</t>
  </si>
  <si>
    <t>650 0113 4050000690 831 290</t>
  </si>
  <si>
    <t>650 0113 5310200690 244 340</t>
  </si>
  <si>
    <t>650 0113 5310200790 244 221</t>
  </si>
  <si>
    <t>650 0113 5310200790 244 290</t>
  </si>
  <si>
    <t>650 0113 5310200790 244 225</t>
  </si>
  <si>
    <t>650 0113 5310200790 244 340</t>
  </si>
  <si>
    <t>650 0314 4050089131 244 310</t>
  </si>
  <si>
    <t>650 0314 51205S2300 244 226</t>
  </si>
  <si>
    <t>650 0409 5900120641 244 225</t>
  </si>
  <si>
    <t>650 0409 5900120641 244 226</t>
  </si>
  <si>
    <t>650 0409 5900220641 244 225</t>
  </si>
  <si>
    <t>650 0409 5900320643 244 225</t>
  </si>
  <si>
    <t>650 0409 5900320643 244 226</t>
  </si>
  <si>
    <t>650 0409 5900389010 244 226</t>
  </si>
  <si>
    <t>650 0410 5310200790 244 221</t>
  </si>
  <si>
    <t>650 0410 5310200790 244 226</t>
  </si>
  <si>
    <t>650 0801 5200100590 244 290</t>
  </si>
  <si>
    <t>650 0801 5200500590 244 226</t>
  </si>
  <si>
    <t>650 0801 5200689102 244 310</t>
  </si>
  <si>
    <t>Доходы от уплаты акцизов на дизельное топливо, подлежащие распределению между бюджетами субъектов Россиской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</si>
  <si>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</si>
  <si>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100 10302240 01 0000 110</t>
  </si>
  <si>
    <t>100 10302250 01 0000 110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</si>
  <si>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</si>
  <si>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дифференцированых нормативов отчислений в местные бюджеты</t>
  </si>
  <si>
    <t>650 20215001 10 0000 151</t>
  </si>
  <si>
    <t>650 20215002 10 0000 151</t>
  </si>
  <si>
    <t>650 20235118 10 0000 151</t>
  </si>
  <si>
    <t>650 20235930 10 0000 151</t>
  </si>
  <si>
    <t>650 20240014 10 0000 151</t>
  </si>
  <si>
    <t>650 20249999 10 0000 151</t>
  </si>
  <si>
    <t>650 0801 4050085160 244 310</t>
  </si>
  <si>
    <t>650 0801 4050085160 244 340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</si>
  <si>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дифференцированых нормативов отчислений в местные бюджеты</t>
  </si>
  <si>
    <t>100 10302260 01 0000 110</t>
  </si>
  <si>
    <t>650 0412 4050020644 634 242</t>
  </si>
  <si>
    <t>650 0113 4050000690 853 290</t>
  </si>
  <si>
    <t>650 0113 5310200790 244 310</t>
  </si>
  <si>
    <t>650 0409 5900120641 244 310</t>
  </si>
  <si>
    <t>650 0409 5900220641 244 226</t>
  </si>
  <si>
    <t>650 0801 5200800590 244 310</t>
  </si>
  <si>
    <t xml:space="preserve">Прочие безвозмездные поступления в бюджеты сельских поселений </t>
  </si>
  <si>
    <t>650 20705030 10 0000 180</t>
  </si>
  <si>
    <t>650 0113 5310200690 244 226</t>
  </si>
  <si>
    <t>650 0503 57101R555F 244 310</t>
  </si>
  <si>
    <t>650 0503 57101L555F 244 310</t>
  </si>
  <si>
    <t>650 0503 5700720829 244 226</t>
  </si>
  <si>
    <t>650 0503 5700720829 244 310</t>
  </si>
  <si>
    <t>650 0503 4050089347 244 310</t>
  </si>
  <si>
    <t>650 0603 4050089345 244 310</t>
  </si>
  <si>
    <t>650 0603 4050089346 244 310</t>
  </si>
  <si>
    <t>650 0309 4050089168 244 310</t>
  </si>
  <si>
    <t>650 0503 4050089164 244 310</t>
  </si>
  <si>
    <t>650 0801 4050082440 111 211</t>
  </si>
  <si>
    <t>650 0801 4050082440 119 213</t>
  </si>
  <si>
    <t>Кожина Н.Ю.</t>
  </si>
  <si>
    <t xml:space="preserve">Главный бухгалтер  ________________   </t>
  </si>
  <si>
    <t>650 0113 5310202400 122 290</t>
  </si>
  <si>
    <t>650 0304 5330159300 244 226</t>
  </si>
  <si>
    <t>650 0304 5330159300 244 310</t>
  </si>
  <si>
    <t>650 0304 5330159300 244 340</t>
  </si>
  <si>
    <t>650 0314 4050089175 244 310</t>
  </si>
  <si>
    <t>650 0409 5900120641 244 340</t>
  </si>
  <si>
    <t>650 0503 4050020829 244 310</t>
  </si>
  <si>
    <t>650 0503 5800320811 244 310</t>
  </si>
  <si>
    <t>650 0603 4050089310 244 225</t>
  </si>
  <si>
    <t>650 0603 4050089310 244 340</t>
  </si>
  <si>
    <t>650 0801 4050089174 112 290</t>
  </si>
  <si>
    <t>650 0801 4050089180 111 211</t>
  </si>
  <si>
    <t>650 0801 4050089180 119 213</t>
  </si>
  <si>
    <r>
      <t xml:space="preserve">на  1 </t>
    </r>
    <r>
      <rPr>
        <u val="single"/>
        <sz val="8"/>
        <rFont val="Arial"/>
        <family val="2"/>
      </rPr>
      <t xml:space="preserve">    января     </t>
    </r>
    <r>
      <rPr>
        <sz val="8"/>
        <rFont val="Arial"/>
        <family val="2"/>
      </rPr>
      <t xml:space="preserve">  2018 г.</t>
    </r>
  </si>
  <si>
    <t>01.01.2018.</t>
  </si>
  <si>
    <t>Бахметова Л.А.</t>
  </si>
  <si>
    <r>
      <t>"</t>
    </r>
    <r>
      <rPr>
        <u val="single"/>
        <sz val="8"/>
        <rFont val="Arial"/>
        <family val="2"/>
      </rPr>
      <t xml:space="preserve">  15  </t>
    </r>
    <r>
      <rPr>
        <sz val="8"/>
        <rFont val="Arial"/>
        <family val="2"/>
      </rPr>
      <t xml:space="preserve">"   </t>
    </r>
    <r>
      <rPr>
        <u val="single"/>
        <sz val="8"/>
        <rFont val="Arial"/>
        <family val="2"/>
      </rPr>
      <t xml:space="preserve">  января  </t>
    </r>
    <r>
      <rPr>
        <sz val="8"/>
        <rFont val="Arial"/>
        <family val="2"/>
      </rPr>
      <t xml:space="preserve">  2018  г.</t>
    </r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</si>
</sst>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0;\-#,##0.00;\-"/>
    <numFmt numFmtId="189" formatCode="#,##0.00;\-#,##0.00;"/>
    <numFmt numFmtId="190" formatCode="#,##0.00_ ;\-#,##0.00\ "/>
    <numFmt numFmtId="191" formatCode="0.0000"/>
    <numFmt numFmtId="192" formatCode="0.000"/>
    <numFmt numFmtId="193" formatCode="000"/>
    <numFmt numFmtId="194" formatCode="#,##0.00;[Red]\-#,##0.00;0.00"/>
    <numFmt numFmtId="195" formatCode="000\.00"/>
    <numFmt numFmtId="196" formatCode="00\.00\.00"/>
    <numFmt numFmtId="197" formatCode="000\.000\.000"/>
    <numFmt numFmtId="198" formatCode="000\.00\.0000"/>
    <numFmt numFmtId="199" formatCode="000\.00\.00"/>
    <numFmt numFmtId="200" formatCode="0000000000"/>
    <numFmt numFmtId="201" formatCode="0000"/>
    <numFmt numFmtId="202" formatCode="000\.00\.000\.0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u val="single"/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sz val="10"/>
      <name val="Arial Narrow"/>
      <family val="2"/>
    </font>
    <font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5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/>
    </xf>
    <xf numFmtId="49" fontId="5" fillId="0" borderId="0" xfId="0" applyNumberFormat="1" applyFont="1" applyFill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Fill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Continuous"/>
    </xf>
    <xf numFmtId="49" fontId="6" fillId="0" borderId="0" xfId="0" applyNumberFormat="1" applyFont="1" applyFill="1" applyAlignment="1">
      <alignment horizontal="right"/>
    </xf>
    <xf numFmtId="49" fontId="6" fillId="0" borderId="1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right"/>
    </xf>
    <xf numFmtId="49" fontId="6" fillId="0" borderId="12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49" fontId="6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49" fontId="6" fillId="0" borderId="13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top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Fill="1" applyAlignment="1">
      <alignment/>
    </xf>
    <xf numFmtId="49" fontId="6" fillId="0" borderId="0" xfId="0" applyNumberFormat="1" applyFont="1" applyBorder="1" applyAlignment="1">
      <alignment horizontal="centerContinuous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49" fontId="6" fillId="0" borderId="16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left"/>
    </xf>
    <xf numFmtId="49" fontId="6" fillId="0" borderId="16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left" wrapText="1"/>
    </xf>
    <xf numFmtId="49" fontId="6" fillId="0" borderId="20" xfId="0" applyNumberFormat="1" applyFont="1" applyBorder="1" applyAlignment="1">
      <alignment horizontal="center" wrapText="1"/>
    </xf>
    <xf numFmtId="49" fontId="6" fillId="0" borderId="21" xfId="0" applyNumberFormat="1" applyFont="1" applyBorder="1" applyAlignment="1">
      <alignment horizontal="center" wrapText="1"/>
    </xf>
    <xf numFmtId="188" fontId="6" fillId="0" borderId="22" xfId="0" applyNumberFormat="1" applyFont="1" applyBorder="1" applyAlignment="1">
      <alignment horizontal="right" shrinkToFit="1"/>
    </xf>
    <xf numFmtId="188" fontId="6" fillId="0" borderId="23" xfId="0" applyNumberFormat="1" applyFont="1" applyBorder="1" applyAlignment="1">
      <alignment horizontal="right" shrinkToFit="1"/>
    </xf>
    <xf numFmtId="49" fontId="6" fillId="0" borderId="24" xfId="0" applyNumberFormat="1" applyFont="1" applyBorder="1" applyAlignment="1">
      <alignment horizontal="center" wrapText="1"/>
    </xf>
    <xf numFmtId="188" fontId="6" fillId="0" borderId="25" xfId="0" applyNumberFormat="1" applyFont="1" applyBorder="1" applyAlignment="1">
      <alignment horizontal="right" shrinkToFit="1"/>
    </xf>
    <xf numFmtId="49" fontId="6" fillId="0" borderId="26" xfId="0" applyNumberFormat="1" applyFont="1" applyBorder="1" applyAlignment="1">
      <alignment horizontal="center" wrapText="1"/>
    </xf>
    <xf numFmtId="0" fontId="5" fillId="0" borderId="0" xfId="0" applyFont="1" applyFill="1" applyAlignment="1">
      <alignment/>
    </xf>
    <xf numFmtId="49" fontId="6" fillId="0" borderId="0" xfId="0" applyNumberFormat="1" applyFont="1" applyAlignment="1">
      <alignment horizontal="right"/>
    </xf>
    <xf numFmtId="0" fontId="5" fillId="0" borderId="27" xfId="0" applyFont="1" applyBorder="1" applyAlignment="1">
      <alignment horizontal="left"/>
    </xf>
    <xf numFmtId="0" fontId="5" fillId="0" borderId="27" xfId="0" applyFont="1" applyBorder="1" applyAlignment="1">
      <alignment/>
    </xf>
    <xf numFmtId="49" fontId="5" fillId="0" borderId="27" xfId="0" applyNumberFormat="1" applyFont="1" applyBorder="1" applyAlignment="1">
      <alignment/>
    </xf>
    <xf numFmtId="49" fontId="5" fillId="0" borderId="27" xfId="0" applyNumberFormat="1" applyFont="1" applyFill="1" applyBorder="1" applyAlignment="1">
      <alignment/>
    </xf>
    <xf numFmtId="0" fontId="5" fillId="0" borderId="27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5" fillId="0" borderId="14" xfId="0" applyFont="1" applyBorder="1" applyAlignment="1">
      <alignment/>
    </xf>
    <xf numFmtId="49" fontId="6" fillId="0" borderId="14" xfId="0" applyNumberFormat="1" applyFont="1" applyFill="1" applyBorder="1" applyAlignment="1">
      <alignment vertical="center"/>
    </xf>
    <xf numFmtId="49" fontId="6" fillId="0" borderId="28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/>
    </xf>
    <xf numFmtId="0" fontId="6" fillId="0" borderId="25" xfId="0" applyFont="1" applyBorder="1" applyAlignment="1">
      <alignment horizontal="left" wrapText="1"/>
    </xf>
    <xf numFmtId="49" fontId="6" fillId="0" borderId="29" xfId="0" applyNumberFormat="1" applyFont="1" applyBorder="1" applyAlignment="1">
      <alignment horizontal="center" shrinkToFit="1"/>
    </xf>
    <xf numFmtId="49" fontId="9" fillId="33" borderId="18" xfId="0" applyNumberFormat="1" applyFont="1" applyFill="1" applyBorder="1" applyAlignment="1">
      <alignment horizontal="left" wrapText="1"/>
    </xf>
    <xf numFmtId="49" fontId="6" fillId="0" borderId="18" xfId="53" applyNumberFormat="1" applyFont="1" applyFill="1" applyBorder="1" applyAlignment="1" applyProtection="1">
      <alignment horizontal="center"/>
      <protection hidden="1"/>
    </xf>
    <xf numFmtId="188" fontId="6" fillId="0" borderId="25" xfId="0" applyNumberFormat="1" applyFont="1" applyFill="1" applyBorder="1" applyAlignment="1">
      <alignment horizontal="right" shrinkToFit="1"/>
    </xf>
    <xf numFmtId="49" fontId="9" fillId="33" borderId="30" xfId="0" applyNumberFormat="1" applyFont="1" applyFill="1" applyBorder="1" applyAlignment="1">
      <alignment horizontal="left" wrapText="1"/>
    </xf>
    <xf numFmtId="0" fontId="6" fillId="0" borderId="31" xfId="0" applyFont="1" applyBorder="1" applyAlignment="1">
      <alignment horizontal="left" wrapText="1"/>
    </xf>
    <xf numFmtId="0" fontId="6" fillId="0" borderId="32" xfId="0" applyFont="1" applyBorder="1" applyAlignment="1">
      <alignment horizontal="center" wrapText="1"/>
    </xf>
    <xf numFmtId="49" fontId="6" fillId="0" borderId="33" xfId="0" applyNumberFormat="1" applyFont="1" applyBorder="1" applyAlignment="1">
      <alignment horizontal="center"/>
    </xf>
    <xf numFmtId="188" fontId="6" fillId="0" borderId="33" xfId="0" applyNumberFormat="1" applyFont="1" applyBorder="1" applyAlignment="1">
      <alignment horizontal="right" shrinkToFit="1"/>
    </xf>
    <xf numFmtId="188" fontId="6" fillId="0" borderId="34" xfId="0" applyNumberFormat="1" applyFont="1" applyBorder="1" applyAlignment="1">
      <alignment horizontal="center" shrinkToFit="1"/>
    </xf>
    <xf numFmtId="0" fontId="7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horizontal="right"/>
    </xf>
    <xf numFmtId="49" fontId="5" fillId="0" borderId="27" xfId="0" applyNumberFormat="1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6" fillId="0" borderId="29" xfId="0" applyFont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vertical="center"/>
    </xf>
    <xf numFmtId="0" fontId="6" fillId="0" borderId="36" xfId="0" applyFont="1" applyBorder="1" applyAlignment="1">
      <alignment horizontal="left" wrapText="1"/>
    </xf>
    <xf numFmtId="188" fontId="6" fillId="0" borderId="22" xfId="0" applyNumberFormat="1" applyFont="1" applyBorder="1" applyAlignment="1">
      <alignment horizontal="center"/>
    </xf>
    <xf numFmtId="188" fontId="6" fillId="0" borderId="23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49" fontId="6" fillId="0" borderId="37" xfId="0" applyNumberFormat="1" applyFont="1" applyBorder="1" applyAlignment="1">
      <alignment horizontal="center" wrapText="1"/>
    </xf>
    <xf numFmtId="49" fontId="6" fillId="0" borderId="15" xfId="0" applyNumberFormat="1" applyFont="1" applyBorder="1" applyAlignment="1">
      <alignment horizontal="center" wrapText="1"/>
    </xf>
    <xf numFmtId="188" fontId="6" fillId="0" borderId="17" xfId="0" applyNumberFormat="1" applyFont="1" applyBorder="1" applyAlignment="1">
      <alignment horizontal="center"/>
    </xf>
    <xf numFmtId="189" fontId="6" fillId="0" borderId="16" xfId="0" applyNumberFormat="1" applyFont="1" applyBorder="1" applyAlignment="1">
      <alignment horizontal="center"/>
    </xf>
    <xf numFmtId="188" fontId="6" fillId="0" borderId="38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189" fontId="6" fillId="0" borderId="39" xfId="0" applyNumberFormat="1" applyFont="1" applyBorder="1" applyAlignment="1">
      <alignment horizontal="center"/>
    </xf>
    <xf numFmtId="188" fontId="6" fillId="0" borderId="25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left" wrapText="1"/>
    </xf>
    <xf numFmtId="188" fontId="6" fillId="0" borderId="40" xfId="0" applyNumberFormat="1" applyFont="1" applyBorder="1" applyAlignment="1">
      <alignment horizontal="center"/>
    </xf>
    <xf numFmtId="0" fontId="6" fillId="0" borderId="41" xfId="0" applyFont="1" applyBorder="1" applyAlignment="1">
      <alignment horizontal="left" wrapText="1"/>
    </xf>
    <xf numFmtId="49" fontId="6" fillId="0" borderId="42" xfId="0" applyNumberFormat="1" applyFont="1" applyBorder="1" applyAlignment="1">
      <alignment horizontal="center" wrapText="1"/>
    </xf>
    <xf numFmtId="188" fontId="6" fillId="0" borderId="33" xfId="0" applyNumberFormat="1" applyFont="1" applyBorder="1" applyAlignment="1">
      <alignment horizontal="center"/>
    </xf>
    <xf numFmtId="189" fontId="6" fillId="0" borderId="43" xfId="0" applyNumberFormat="1" applyFont="1" applyBorder="1" applyAlignment="1">
      <alignment horizontal="center"/>
    </xf>
    <xf numFmtId="188" fontId="6" fillId="0" borderId="44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 wrapText="1"/>
    </xf>
    <xf numFmtId="49" fontId="6" fillId="0" borderId="27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49" fontId="6" fillId="0" borderId="27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center" vertical="center"/>
    </xf>
    <xf numFmtId="194" fontId="6" fillId="34" borderId="18" xfId="53" applyNumberFormat="1" applyFont="1" applyFill="1" applyBorder="1" applyAlignment="1" applyProtection="1">
      <alignment/>
      <protection hidden="1"/>
    </xf>
    <xf numFmtId="0" fontId="12" fillId="34" borderId="18" xfId="0" applyFont="1" applyFill="1" applyBorder="1" applyAlignment="1">
      <alignment wrapText="1"/>
    </xf>
    <xf numFmtId="0" fontId="11" fillId="0" borderId="0" xfId="0" applyFont="1" applyAlignment="1">
      <alignment horizontal="left"/>
    </xf>
    <xf numFmtId="49" fontId="11" fillId="0" borderId="0" xfId="0" applyNumberFormat="1" applyFont="1" applyAlignment="1">
      <alignment/>
    </xf>
    <xf numFmtId="49" fontId="11" fillId="0" borderId="0" xfId="0" applyNumberFormat="1" applyFont="1" applyFill="1" applyAlignment="1">
      <alignment/>
    </xf>
    <xf numFmtId="0" fontId="11" fillId="0" borderId="0" xfId="0" applyFont="1" applyAlignment="1">
      <alignment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49" fontId="12" fillId="0" borderId="16" xfId="0" applyNumberFormat="1" applyFont="1" applyBorder="1" applyAlignment="1">
      <alignment horizontal="center" vertical="center"/>
    </xf>
    <xf numFmtId="49" fontId="12" fillId="0" borderId="17" xfId="0" applyNumberFormat="1" applyFont="1" applyFill="1" applyBorder="1" applyAlignment="1">
      <alignment horizontal="center" vertical="center"/>
    </xf>
    <xf numFmtId="0" fontId="12" fillId="0" borderId="16" xfId="0" applyFont="1" applyBorder="1" applyAlignment="1">
      <alignment horizontal="left"/>
    </xf>
    <xf numFmtId="49" fontId="12" fillId="0" borderId="16" xfId="0" applyNumberFormat="1" applyFont="1" applyFill="1" applyBorder="1" applyAlignment="1">
      <alignment horizontal="center" vertical="center"/>
    </xf>
    <xf numFmtId="0" fontId="12" fillId="0" borderId="39" xfId="0" applyFont="1" applyBorder="1" applyAlignment="1">
      <alignment horizontal="left"/>
    </xf>
    <xf numFmtId="0" fontId="12" fillId="0" borderId="22" xfId="0" applyFont="1" applyBorder="1" applyAlignment="1">
      <alignment horizontal="center"/>
    </xf>
    <xf numFmtId="49" fontId="12" fillId="0" borderId="39" xfId="0" applyNumberFormat="1" applyFont="1" applyBorder="1" applyAlignment="1">
      <alignment horizontal="center" vertical="center"/>
    </xf>
    <xf numFmtId="49" fontId="12" fillId="0" borderId="39" xfId="0" applyNumberFormat="1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12" fillId="0" borderId="19" xfId="0" applyFont="1" applyBorder="1" applyAlignment="1">
      <alignment horizontal="left" wrapText="1"/>
    </xf>
    <xf numFmtId="49" fontId="12" fillId="0" borderId="20" xfId="0" applyNumberFormat="1" applyFont="1" applyBorder="1" applyAlignment="1">
      <alignment horizontal="center" wrapText="1"/>
    </xf>
    <xf numFmtId="49" fontId="12" fillId="0" borderId="21" xfId="0" applyNumberFormat="1" applyFont="1" applyBorder="1" applyAlignment="1">
      <alignment horizontal="center" wrapText="1"/>
    </xf>
    <xf numFmtId="188" fontId="12" fillId="0" borderId="39" xfId="0" applyNumberFormat="1" applyFont="1" applyFill="1" applyBorder="1" applyAlignment="1">
      <alignment horizontal="right" shrinkToFit="1"/>
    </xf>
    <xf numFmtId="188" fontId="12" fillId="0" borderId="23" xfId="0" applyNumberFormat="1" applyFont="1" applyBorder="1" applyAlignment="1">
      <alignment horizontal="right" shrinkToFit="1"/>
    </xf>
    <xf numFmtId="0" fontId="12" fillId="0" borderId="45" xfId="0" applyFont="1" applyBorder="1" applyAlignment="1">
      <alignment horizontal="left" wrapText="1" indent="2"/>
    </xf>
    <xf numFmtId="49" fontId="12" fillId="0" borderId="24" xfId="0" applyNumberFormat="1" applyFont="1" applyBorder="1" applyAlignment="1">
      <alignment horizontal="center" wrapText="1"/>
    </xf>
    <xf numFmtId="49" fontId="12" fillId="0" borderId="18" xfId="0" applyNumberFormat="1" applyFont="1" applyBorder="1" applyAlignment="1">
      <alignment horizontal="center" shrinkToFit="1"/>
    </xf>
    <xf numFmtId="188" fontId="12" fillId="0" borderId="29" xfId="0" applyNumberFormat="1" applyFont="1" applyBorder="1" applyAlignment="1">
      <alignment horizontal="right" shrinkToFit="1"/>
    </xf>
    <xf numFmtId="188" fontId="12" fillId="0" borderId="18" xfId="0" applyNumberFormat="1" applyFont="1" applyFill="1" applyBorder="1" applyAlignment="1">
      <alignment horizontal="right" shrinkToFit="1"/>
    </xf>
    <xf numFmtId="188" fontId="12" fillId="0" borderId="25" xfId="0" applyNumberFormat="1" applyFont="1" applyBorder="1" applyAlignment="1">
      <alignment horizontal="right" shrinkToFit="1"/>
    </xf>
    <xf numFmtId="49" fontId="13" fillId="34" borderId="30" xfId="0" applyNumberFormat="1" applyFont="1" applyFill="1" applyBorder="1" applyAlignment="1">
      <alignment horizontal="left" vertical="center" wrapText="1"/>
    </xf>
    <xf numFmtId="49" fontId="12" fillId="0" borderId="24" xfId="0" applyNumberFormat="1" applyFont="1" applyBorder="1" applyAlignment="1">
      <alignment horizontal="left" wrapText="1"/>
    </xf>
    <xf numFmtId="188" fontId="12" fillId="0" borderId="25" xfId="0" applyNumberFormat="1" applyFont="1" applyBorder="1" applyAlignment="1">
      <alignment horizontal="right" vertical="center" shrinkToFit="1"/>
    </xf>
    <xf numFmtId="0" fontId="13" fillId="34" borderId="30" xfId="0" applyNumberFormat="1" applyFont="1" applyFill="1" applyBorder="1" applyAlignment="1">
      <alignment horizontal="left" vertical="center" wrapText="1"/>
    </xf>
    <xf numFmtId="188" fontId="12" fillId="0" borderId="40" xfId="0" applyNumberFormat="1" applyFont="1" applyBorder="1" applyAlignment="1">
      <alignment horizontal="right" vertical="center" shrinkToFit="1"/>
    </xf>
    <xf numFmtId="49" fontId="13" fillId="33" borderId="46" xfId="0" applyNumberFormat="1" applyFont="1" applyFill="1" applyBorder="1" applyAlignment="1">
      <alignment horizontal="left" vertical="center" wrapText="1"/>
    </xf>
    <xf numFmtId="49" fontId="12" fillId="0" borderId="26" xfId="0" applyNumberFormat="1" applyFont="1" applyBorder="1" applyAlignment="1">
      <alignment horizontal="center" wrapText="1"/>
    </xf>
    <xf numFmtId="188" fontId="12" fillId="0" borderId="44" xfId="0" applyNumberFormat="1" applyFont="1" applyBorder="1" applyAlignment="1">
      <alignment horizontal="right" vertical="center" shrinkToFit="1"/>
    </xf>
    <xf numFmtId="49" fontId="6" fillId="34" borderId="18" xfId="53" applyNumberFormat="1" applyFont="1" applyFill="1" applyBorder="1" applyAlignment="1" applyProtection="1">
      <alignment horizontal="center"/>
      <protection hidden="1"/>
    </xf>
    <xf numFmtId="188" fontId="6" fillId="0" borderId="39" xfId="0" applyNumberFormat="1" applyFont="1" applyFill="1" applyBorder="1" applyAlignment="1">
      <alignment horizontal="right" shrinkToFit="1"/>
    </xf>
    <xf numFmtId="188" fontId="6" fillId="0" borderId="43" xfId="0" applyNumberFormat="1" applyFont="1" applyFill="1" applyBorder="1" applyAlignment="1">
      <alignment horizontal="right" shrinkToFit="1"/>
    </xf>
    <xf numFmtId="49" fontId="9" fillId="34" borderId="35" xfId="0" applyNumberFormat="1" applyFont="1" applyFill="1" applyBorder="1" applyAlignment="1">
      <alignment horizontal="left" vertical="center" wrapText="1"/>
    </xf>
    <xf numFmtId="49" fontId="6" fillId="0" borderId="42" xfId="0" applyNumberFormat="1" applyFont="1" applyBorder="1" applyAlignment="1">
      <alignment horizontal="left" wrapText="1"/>
    </xf>
    <xf numFmtId="4" fontId="12" fillId="34" borderId="35" xfId="0" applyNumberFormat="1" applyFont="1" applyFill="1" applyBorder="1" applyAlignment="1">
      <alignment horizontal="right" vertical="center" wrapText="1"/>
    </xf>
    <xf numFmtId="187" fontId="13" fillId="34" borderId="30" xfId="0" applyNumberFormat="1" applyFont="1" applyFill="1" applyBorder="1" applyAlignment="1">
      <alignment horizontal="right" vertical="center" wrapText="1"/>
    </xf>
    <xf numFmtId="188" fontId="6" fillId="34" borderId="39" xfId="0" applyNumberFormat="1" applyFont="1" applyFill="1" applyBorder="1" applyAlignment="1">
      <alignment horizontal="right" shrinkToFit="1"/>
    </xf>
    <xf numFmtId="188" fontId="12" fillId="34" borderId="22" xfId="0" applyNumberFormat="1" applyFont="1" applyFill="1" applyBorder="1" applyAlignment="1">
      <alignment horizontal="right" shrinkToFit="1"/>
    </xf>
    <xf numFmtId="49" fontId="12" fillId="34" borderId="27" xfId="0" applyNumberFormat="1" applyFont="1" applyFill="1" applyBorder="1" applyAlignment="1">
      <alignment horizontal="center" vertical="center" wrapText="1"/>
    </xf>
    <xf numFmtId="4" fontId="12" fillId="34" borderId="46" xfId="0" applyNumberFormat="1" applyFont="1" applyFill="1" applyBorder="1" applyAlignment="1">
      <alignment horizontal="right" vertical="center" wrapText="1"/>
    </xf>
    <xf numFmtId="49" fontId="12" fillId="34" borderId="47" xfId="0" applyNumberFormat="1" applyFont="1" applyFill="1" applyBorder="1" applyAlignment="1">
      <alignment horizontal="center" vertical="center" wrapText="1"/>
    </xf>
    <xf numFmtId="4" fontId="12" fillId="34" borderId="30" xfId="0" applyNumberFormat="1" applyFont="1" applyFill="1" applyBorder="1" applyAlignment="1">
      <alignment horizontal="right" vertical="center" wrapText="1"/>
    </xf>
    <xf numFmtId="49" fontId="13" fillId="34" borderId="47" xfId="0" applyNumberFormat="1" applyFont="1" applyFill="1" applyBorder="1" applyAlignment="1">
      <alignment horizontal="center" vertical="center" wrapText="1"/>
    </xf>
    <xf numFmtId="49" fontId="13" fillId="34" borderId="27" xfId="0" applyNumberFormat="1" applyFont="1" applyFill="1" applyBorder="1" applyAlignment="1">
      <alignment horizontal="center" vertical="center" wrapText="1"/>
    </xf>
    <xf numFmtId="49" fontId="6" fillId="34" borderId="48" xfId="0" applyNumberFormat="1" applyFont="1" applyFill="1" applyBorder="1" applyAlignment="1">
      <alignment horizontal="center" vertical="center" wrapText="1"/>
    </xf>
    <xf numFmtId="49" fontId="9" fillId="33" borderId="24" xfId="0" applyNumberFormat="1" applyFont="1" applyFill="1" applyBorder="1" applyAlignment="1">
      <alignment horizontal="center" wrapText="1"/>
    </xf>
    <xf numFmtId="4" fontId="13" fillId="34" borderId="46" xfId="0" applyNumberFormat="1" applyFont="1" applyFill="1" applyBorder="1" applyAlignment="1">
      <alignment horizontal="right" vertical="center" wrapText="1"/>
    </xf>
    <xf numFmtId="4" fontId="13" fillId="34" borderId="30" xfId="0" applyNumberFormat="1" applyFont="1" applyFill="1" applyBorder="1" applyAlignment="1">
      <alignment horizontal="right" vertical="center" wrapText="1"/>
    </xf>
    <xf numFmtId="187" fontId="13" fillId="34" borderId="46" xfId="0" applyNumberFormat="1" applyFont="1" applyFill="1" applyBorder="1" applyAlignment="1">
      <alignment horizontal="right" vertical="center" wrapText="1"/>
    </xf>
    <xf numFmtId="187" fontId="13" fillId="34" borderId="35" xfId="0" applyNumberFormat="1" applyFont="1" applyFill="1" applyBorder="1" applyAlignment="1">
      <alignment horizontal="right" vertical="center" wrapText="1"/>
    </xf>
    <xf numFmtId="0" fontId="6" fillId="0" borderId="4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27" xfId="0" applyFont="1" applyBorder="1" applyAlignment="1">
      <alignment horizontal="left"/>
    </xf>
    <xf numFmtId="0" fontId="6" fillId="0" borderId="0" xfId="0" applyFont="1" applyAlignment="1">
      <alignment horizontal="center"/>
    </xf>
    <xf numFmtId="49" fontId="12" fillId="34" borderId="30" xfId="0" applyNumberFormat="1" applyFont="1" applyFill="1" applyBorder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Обычный 8" xfId="59"/>
    <cellStyle name="Обычный 9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showGridLines="0" zoomScalePageLayoutView="0" workbookViewId="0" topLeftCell="A13">
      <selection activeCell="C25" sqref="C25:F25"/>
    </sheetView>
  </sheetViews>
  <sheetFormatPr defaultColWidth="9.00390625" defaultRowHeight="12.75"/>
  <cols>
    <col min="1" max="1" width="75.875" style="1" customWidth="1"/>
    <col min="2" max="2" width="4.625" style="1" customWidth="1"/>
    <col min="3" max="3" width="21.375" style="1" customWidth="1"/>
    <col min="4" max="4" width="12.875" style="2" customWidth="1"/>
    <col min="5" max="5" width="14.00390625" style="3" customWidth="1"/>
    <col min="6" max="6" width="13.25390625" style="5" customWidth="1"/>
    <col min="7" max="7" width="13.125" style="5" customWidth="1"/>
    <col min="8" max="16384" width="9.125" style="5" customWidth="1"/>
  </cols>
  <sheetData>
    <row r="1" ht="6" customHeight="1">
      <c r="F1" s="4"/>
    </row>
    <row r="2" spans="1:5" ht="3.75" customHeight="1">
      <c r="A2" s="166"/>
      <c r="B2" s="166"/>
      <c r="C2" s="166"/>
      <c r="D2" s="166"/>
      <c r="E2" s="166"/>
    </row>
    <row r="3" spans="1:6" ht="15.75" thickBot="1">
      <c r="A3" s="166" t="s">
        <v>47</v>
      </c>
      <c r="B3" s="166"/>
      <c r="C3" s="166"/>
      <c r="D3" s="166"/>
      <c r="E3" s="6"/>
      <c r="F3" s="7" t="s">
        <v>6</v>
      </c>
    </row>
    <row r="4" spans="1:6" ht="13.5" customHeight="1">
      <c r="A4" s="8"/>
      <c r="B4" s="8"/>
      <c r="C4" s="8"/>
      <c r="E4" s="9" t="s">
        <v>30</v>
      </c>
      <c r="F4" s="10" t="s">
        <v>48</v>
      </c>
    </row>
    <row r="5" spans="1:6" ht="12.75">
      <c r="A5" s="168" t="s">
        <v>244</v>
      </c>
      <c r="B5" s="168"/>
      <c r="C5" s="168"/>
      <c r="D5" s="168"/>
      <c r="E5" s="12" t="s">
        <v>29</v>
      </c>
      <c r="F5" s="13" t="s">
        <v>245</v>
      </c>
    </row>
    <row r="6" spans="1:6" ht="20.25" customHeight="1">
      <c r="A6" s="14"/>
      <c r="B6" s="8"/>
      <c r="C6" s="8"/>
      <c r="D6" s="11"/>
      <c r="E6" s="12" t="s">
        <v>31</v>
      </c>
      <c r="F6" s="13" t="s">
        <v>70</v>
      </c>
    </row>
    <row r="7" spans="1:6" ht="13.5" customHeight="1">
      <c r="A7" s="15" t="s">
        <v>42</v>
      </c>
      <c r="B7" s="167" t="s">
        <v>68</v>
      </c>
      <c r="C7" s="167"/>
      <c r="D7" s="167"/>
      <c r="E7" s="12" t="s">
        <v>33</v>
      </c>
      <c r="F7" s="13"/>
    </row>
    <row r="8" spans="1:6" ht="12.75" customHeight="1">
      <c r="A8" s="14" t="s">
        <v>43</v>
      </c>
      <c r="B8" s="165" t="s">
        <v>69</v>
      </c>
      <c r="C8" s="165"/>
      <c r="D8" s="165"/>
      <c r="E8" s="12" t="s">
        <v>93</v>
      </c>
      <c r="F8" s="13" t="s">
        <v>94</v>
      </c>
    </row>
    <row r="9" spans="1:6" ht="13.5" customHeight="1">
      <c r="A9" s="14" t="s">
        <v>27</v>
      </c>
      <c r="B9" s="14"/>
      <c r="C9" s="14"/>
      <c r="D9" s="16"/>
      <c r="E9" s="17"/>
      <c r="F9" s="13"/>
    </row>
    <row r="10" spans="1:6" ht="13.5" customHeight="1" thickBot="1">
      <c r="A10" s="14" t="s">
        <v>1</v>
      </c>
      <c r="B10" s="14"/>
      <c r="C10" s="14"/>
      <c r="D10" s="16"/>
      <c r="E10" s="12" t="s">
        <v>32</v>
      </c>
      <c r="F10" s="18" t="s">
        <v>0</v>
      </c>
    </row>
    <row r="11" spans="2:6" ht="20.25" customHeight="1">
      <c r="B11" s="19"/>
      <c r="C11" s="20" t="s">
        <v>49</v>
      </c>
      <c r="D11" s="21"/>
      <c r="E11" s="22"/>
      <c r="F11" s="23"/>
    </row>
    <row r="12" spans="1:6" ht="3" customHeight="1">
      <c r="A12" s="24"/>
      <c r="B12" s="25"/>
      <c r="C12" s="26"/>
      <c r="D12" s="27"/>
      <c r="E12" s="28"/>
      <c r="F12" s="27"/>
    </row>
    <row r="13" spans="1:6" ht="9.75" customHeight="1">
      <c r="A13" s="111" t="s">
        <v>7</v>
      </c>
      <c r="B13" s="112" t="s">
        <v>12</v>
      </c>
      <c r="C13" s="111" t="s">
        <v>39</v>
      </c>
      <c r="D13" s="113" t="s">
        <v>36</v>
      </c>
      <c r="E13" s="114"/>
      <c r="F13" s="113" t="s">
        <v>4</v>
      </c>
    </row>
    <row r="14" spans="1:6" ht="9.75" customHeight="1">
      <c r="A14" s="115"/>
      <c r="B14" s="112" t="s">
        <v>13</v>
      </c>
      <c r="C14" s="111" t="s">
        <v>34</v>
      </c>
      <c r="D14" s="113" t="s">
        <v>50</v>
      </c>
      <c r="E14" s="116" t="s">
        <v>28</v>
      </c>
      <c r="F14" s="113" t="s">
        <v>5</v>
      </c>
    </row>
    <row r="15" spans="1:6" ht="9.75" customHeight="1">
      <c r="A15" s="115"/>
      <c r="B15" s="111" t="s">
        <v>14</v>
      </c>
      <c r="C15" s="111" t="s">
        <v>35</v>
      </c>
      <c r="D15" s="113" t="s">
        <v>5</v>
      </c>
      <c r="E15" s="116"/>
      <c r="F15" s="113"/>
    </row>
    <row r="16" spans="1:6" ht="3" customHeight="1">
      <c r="A16" s="117"/>
      <c r="B16" s="118"/>
      <c r="C16" s="118"/>
      <c r="D16" s="119"/>
      <c r="E16" s="120"/>
      <c r="F16" s="119"/>
    </row>
    <row r="17" spans="1:6" ht="9.75" customHeight="1" thickBot="1">
      <c r="A17" s="121">
        <v>1</v>
      </c>
      <c r="B17" s="122">
        <v>2</v>
      </c>
      <c r="C17" s="122">
        <v>3</v>
      </c>
      <c r="D17" s="123" t="s">
        <v>2</v>
      </c>
      <c r="E17" s="124" t="s">
        <v>3</v>
      </c>
      <c r="F17" s="123" t="s">
        <v>9</v>
      </c>
    </row>
    <row r="18" spans="1:6" ht="15.75" customHeight="1">
      <c r="A18" s="125" t="s">
        <v>51</v>
      </c>
      <c r="B18" s="126" t="s">
        <v>16</v>
      </c>
      <c r="C18" s="127" t="s">
        <v>26</v>
      </c>
      <c r="D18" s="152">
        <f>SUM(D19:D37)</f>
        <v>44239931.04</v>
      </c>
      <c r="E18" s="128">
        <f>SUM(E19:E37)</f>
        <v>44000062.78</v>
      </c>
      <c r="F18" s="129">
        <f>D18-E18</f>
        <v>239868.2599999979</v>
      </c>
    </row>
    <row r="19" spans="1:6" ht="15.75" customHeight="1">
      <c r="A19" s="130" t="s">
        <v>8</v>
      </c>
      <c r="B19" s="131"/>
      <c r="C19" s="132"/>
      <c r="D19" s="133"/>
      <c r="E19" s="134"/>
      <c r="F19" s="135">
        <f>D19-E19</f>
        <v>0</v>
      </c>
    </row>
    <row r="20" spans="1:6" ht="45.75" customHeight="1">
      <c r="A20" s="136" t="s">
        <v>193</v>
      </c>
      <c r="B20" s="137"/>
      <c r="C20" s="153" t="s">
        <v>194</v>
      </c>
      <c r="D20" s="154">
        <v>1139523</v>
      </c>
      <c r="E20" s="161">
        <v>1143538.24</v>
      </c>
      <c r="F20" s="138">
        <v>0</v>
      </c>
    </row>
    <row r="21" spans="1:6" ht="53.25" customHeight="1">
      <c r="A21" s="106" t="s">
        <v>197</v>
      </c>
      <c r="B21" s="137"/>
      <c r="C21" s="153" t="s">
        <v>195</v>
      </c>
      <c r="D21" s="154">
        <v>14531</v>
      </c>
      <c r="E21" s="161">
        <v>11608.83</v>
      </c>
      <c r="F21" s="138">
        <f>D21-E21</f>
        <v>2922.17</v>
      </c>
    </row>
    <row r="22" spans="1:6" ht="40.5" customHeight="1">
      <c r="A22" s="106" t="s">
        <v>198</v>
      </c>
      <c r="B22" s="137"/>
      <c r="C22" s="153" t="s">
        <v>196</v>
      </c>
      <c r="D22" s="154">
        <v>1879046</v>
      </c>
      <c r="E22" s="161">
        <v>1849342.19</v>
      </c>
      <c r="F22" s="138">
        <f>D22-E22</f>
        <v>29703.810000000056</v>
      </c>
    </row>
    <row r="23" spans="1:6" ht="46.5" customHeight="1">
      <c r="A23" s="106" t="s">
        <v>207</v>
      </c>
      <c r="B23" s="137"/>
      <c r="C23" s="153" t="s">
        <v>208</v>
      </c>
      <c r="D23" s="154">
        <v>-200000</v>
      </c>
      <c r="E23" s="161">
        <v>-221476.34</v>
      </c>
      <c r="F23" s="138">
        <v>0</v>
      </c>
    </row>
    <row r="24" spans="1:6" ht="48" customHeight="1">
      <c r="A24" s="139" t="s">
        <v>86</v>
      </c>
      <c r="B24" s="137"/>
      <c r="C24" s="155" t="s">
        <v>65</v>
      </c>
      <c r="D24" s="156">
        <v>1510500</v>
      </c>
      <c r="E24" s="162">
        <v>1596992.62</v>
      </c>
      <c r="F24" s="140">
        <v>0</v>
      </c>
    </row>
    <row r="25" spans="1:6" ht="30.75" customHeight="1">
      <c r="A25" s="136" t="s">
        <v>62</v>
      </c>
      <c r="B25" s="137"/>
      <c r="C25" s="169" t="s">
        <v>66</v>
      </c>
      <c r="D25" s="156">
        <v>13140</v>
      </c>
      <c r="E25" s="162">
        <v>13140.73</v>
      </c>
      <c r="F25" s="140">
        <v>0</v>
      </c>
    </row>
    <row r="26" spans="1:6" ht="32.25" customHeight="1">
      <c r="A26" s="136" t="s">
        <v>104</v>
      </c>
      <c r="B26" s="137"/>
      <c r="C26" s="157" t="s">
        <v>67</v>
      </c>
      <c r="D26" s="156">
        <v>51000</v>
      </c>
      <c r="E26" s="150">
        <v>96109.79</v>
      </c>
      <c r="F26" s="140">
        <v>0</v>
      </c>
    </row>
    <row r="27" spans="1:6" ht="32.25" customHeight="1">
      <c r="A27" s="136" t="s">
        <v>105</v>
      </c>
      <c r="B27" s="137"/>
      <c r="C27" s="157" t="s">
        <v>95</v>
      </c>
      <c r="D27" s="156">
        <v>19000</v>
      </c>
      <c r="E27" s="150">
        <v>16703.18</v>
      </c>
      <c r="F27" s="138">
        <f>D27-E27</f>
        <v>2296.8199999999997</v>
      </c>
    </row>
    <row r="28" spans="1:6" ht="32.25" customHeight="1">
      <c r="A28" s="136" t="s">
        <v>106</v>
      </c>
      <c r="B28" s="137"/>
      <c r="C28" s="157" t="s">
        <v>96</v>
      </c>
      <c r="D28" s="156">
        <v>31000</v>
      </c>
      <c r="E28" s="162">
        <v>29077.93</v>
      </c>
      <c r="F28" s="138">
        <f>D28-E28</f>
        <v>1922.0699999999997</v>
      </c>
    </row>
    <row r="29" spans="1:6" ht="43.5" customHeight="1">
      <c r="A29" s="141" t="s">
        <v>61</v>
      </c>
      <c r="B29" s="142"/>
      <c r="C29" s="158" t="s">
        <v>63</v>
      </c>
      <c r="D29" s="154">
        <v>6500</v>
      </c>
      <c r="E29" s="163">
        <v>5450</v>
      </c>
      <c r="F29" s="138">
        <f aca="true" t="shared" si="0" ref="F29:F37">D29-E29</f>
        <v>1050</v>
      </c>
    </row>
    <row r="30" spans="1:6" ht="20.25" customHeight="1">
      <c r="A30" s="136" t="s">
        <v>97</v>
      </c>
      <c r="B30" s="131"/>
      <c r="C30" s="157" t="s">
        <v>64</v>
      </c>
      <c r="D30" s="150">
        <v>37000</v>
      </c>
      <c r="E30" s="150">
        <v>36999.92</v>
      </c>
      <c r="F30" s="138">
        <f t="shared" si="0"/>
        <v>0.08000000000174623</v>
      </c>
    </row>
    <row r="31" spans="1:6" ht="31.5" customHeight="1">
      <c r="A31" s="136" t="s">
        <v>98</v>
      </c>
      <c r="B31" s="137"/>
      <c r="C31" s="157" t="s">
        <v>199</v>
      </c>
      <c r="D31" s="156">
        <v>21439400</v>
      </c>
      <c r="E31" s="162">
        <v>21439400</v>
      </c>
      <c r="F31" s="138">
        <f t="shared" si="0"/>
        <v>0</v>
      </c>
    </row>
    <row r="32" spans="1:6" ht="30.75" customHeight="1">
      <c r="A32" s="136" t="s">
        <v>99</v>
      </c>
      <c r="B32" s="137"/>
      <c r="C32" s="157" t="s">
        <v>200</v>
      </c>
      <c r="D32" s="156">
        <v>6200800</v>
      </c>
      <c r="E32" s="162">
        <v>6200800</v>
      </c>
      <c r="F32" s="138">
        <f t="shared" si="0"/>
        <v>0</v>
      </c>
    </row>
    <row r="33" spans="1:6" ht="36.75" customHeight="1">
      <c r="A33" s="136" t="s">
        <v>101</v>
      </c>
      <c r="B33" s="137"/>
      <c r="C33" s="155" t="s">
        <v>201</v>
      </c>
      <c r="D33" s="156">
        <v>189200</v>
      </c>
      <c r="E33" s="150">
        <v>189200</v>
      </c>
      <c r="F33" s="138">
        <f t="shared" si="0"/>
        <v>0</v>
      </c>
    </row>
    <row r="34" spans="1:6" ht="30" customHeight="1">
      <c r="A34" s="136" t="s">
        <v>100</v>
      </c>
      <c r="B34" s="137"/>
      <c r="C34" s="157" t="s">
        <v>202</v>
      </c>
      <c r="D34" s="156">
        <v>46988</v>
      </c>
      <c r="E34" s="150">
        <v>46988</v>
      </c>
      <c r="F34" s="138">
        <f>D34-E34</f>
        <v>0</v>
      </c>
    </row>
    <row r="35" spans="1:6" ht="47.25" customHeight="1">
      <c r="A35" s="136" t="s">
        <v>102</v>
      </c>
      <c r="B35" s="137"/>
      <c r="C35" s="155" t="s">
        <v>203</v>
      </c>
      <c r="D35" s="156">
        <v>647616</v>
      </c>
      <c r="E35" s="150">
        <v>506501.25</v>
      </c>
      <c r="F35" s="138">
        <f t="shared" si="0"/>
        <v>141114.75</v>
      </c>
    </row>
    <row r="36" spans="1:6" ht="24" customHeight="1">
      <c r="A36" s="136" t="s">
        <v>103</v>
      </c>
      <c r="B36" s="137"/>
      <c r="C36" s="155" t="s">
        <v>204</v>
      </c>
      <c r="D36" s="156">
        <f>11169793.94+29893.1</f>
        <v>11199687.04</v>
      </c>
      <c r="E36" s="150">
        <v>11024686.44</v>
      </c>
      <c r="F36" s="140">
        <f>D36-E36</f>
        <v>175000.59999999963</v>
      </c>
    </row>
    <row r="37" spans="1:6" ht="24" customHeight="1" thickBot="1">
      <c r="A37" s="147" t="s">
        <v>215</v>
      </c>
      <c r="B37" s="148"/>
      <c r="C37" s="159" t="s">
        <v>216</v>
      </c>
      <c r="D37" s="149">
        <v>15000</v>
      </c>
      <c r="E37" s="164">
        <v>15000</v>
      </c>
      <c r="F37" s="143">
        <f t="shared" si="0"/>
        <v>0</v>
      </c>
    </row>
    <row r="38" spans="1:6" ht="12.75">
      <c r="A38" s="107"/>
      <c r="B38" s="107"/>
      <c r="C38" s="107"/>
      <c r="D38" s="108"/>
      <c r="E38" s="109"/>
      <c r="F38" s="110"/>
    </row>
    <row r="39" spans="1:6" ht="12.75">
      <c r="A39" s="107"/>
      <c r="B39" s="107"/>
      <c r="C39" s="107"/>
      <c r="D39" s="108"/>
      <c r="E39" s="109"/>
      <c r="F39" s="110"/>
    </row>
    <row r="40" spans="1:6" ht="12.75">
      <c r="A40" s="107"/>
      <c r="B40" s="107"/>
      <c r="C40" s="107"/>
      <c r="D40" s="108"/>
      <c r="E40" s="109"/>
      <c r="F40" s="110"/>
    </row>
    <row r="41" spans="1:6" ht="12.75">
      <c r="A41" s="107"/>
      <c r="B41" s="107"/>
      <c r="C41" s="107"/>
      <c r="D41" s="108"/>
      <c r="E41" s="109"/>
      <c r="F41" s="110"/>
    </row>
  </sheetData>
  <sheetProtection/>
  <mergeCells count="5">
    <mergeCell ref="B8:D8"/>
    <mergeCell ref="A3:D3"/>
    <mergeCell ref="A2:E2"/>
    <mergeCell ref="B7:D7"/>
    <mergeCell ref="A5:D5"/>
  </mergeCells>
  <printOptions horizontalCentered="1"/>
  <pageMargins left="0.1968503937007874" right="0.1968503937007874" top="1.1811023622047245" bottom="0.5905511811023623" header="0" footer="0"/>
  <pageSetup fitToHeight="2" fitToWidth="1" horizontalDpi="600" verticalDpi="6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32"/>
  <sheetViews>
    <sheetView showGridLines="0" workbookViewId="0" topLeftCell="A112">
      <selection activeCell="A138" sqref="A138"/>
    </sheetView>
  </sheetViews>
  <sheetFormatPr defaultColWidth="9.00390625" defaultRowHeight="12.75"/>
  <cols>
    <col min="1" max="1" width="50.875" style="5" customWidth="1"/>
    <col min="2" max="2" width="5.375" style="5" customWidth="1"/>
    <col min="3" max="3" width="22.75390625" style="5" customWidth="1"/>
    <col min="4" max="4" width="14.00390625" style="5" customWidth="1"/>
    <col min="5" max="5" width="12.125" style="46" customWidth="1"/>
    <col min="6" max="6" width="13.75390625" style="5" customWidth="1"/>
    <col min="7" max="16384" width="9.125" style="5" customWidth="1"/>
  </cols>
  <sheetData>
    <row r="2" spans="2:6" ht="15">
      <c r="B2" s="19"/>
      <c r="C2" s="19" t="s">
        <v>58</v>
      </c>
      <c r="F2" s="47" t="s">
        <v>52</v>
      </c>
    </row>
    <row r="3" spans="1:6" ht="12.75">
      <c r="A3" s="48"/>
      <c r="B3" s="48"/>
      <c r="C3" s="49"/>
      <c r="D3" s="50"/>
      <c r="E3" s="51"/>
      <c r="F3" s="52"/>
    </row>
    <row r="4" spans="1:6" ht="12.75" hidden="1">
      <c r="A4" s="53"/>
      <c r="B4" s="54"/>
      <c r="C4" s="30"/>
      <c r="D4" s="31"/>
      <c r="E4" s="55"/>
      <c r="F4" s="56"/>
    </row>
    <row r="5" spans="1:6" ht="12.75">
      <c r="A5" s="29"/>
      <c r="B5" s="30" t="s">
        <v>12</v>
      </c>
      <c r="C5" s="29" t="s">
        <v>37</v>
      </c>
      <c r="D5" s="31" t="s">
        <v>38</v>
      </c>
      <c r="E5" s="33" t="s">
        <v>28</v>
      </c>
      <c r="F5" s="31" t="s">
        <v>4</v>
      </c>
    </row>
    <row r="6" spans="1:6" ht="11.25" customHeight="1">
      <c r="A6" s="29" t="s">
        <v>7</v>
      </c>
      <c r="B6" s="30" t="s">
        <v>13</v>
      </c>
      <c r="C6" s="29" t="s">
        <v>34</v>
      </c>
      <c r="D6" s="31" t="s">
        <v>50</v>
      </c>
      <c r="E6" s="33"/>
      <c r="F6" s="31" t="s">
        <v>5</v>
      </c>
    </row>
    <row r="7" spans="1:6" ht="11.25" customHeight="1">
      <c r="A7" s="57"/>
      <c r="B7" s="30" t="s">
        <v>14</v>
      </c>
      <c r="C7" s="30" t="s">
        <v>35</v>
      </c>
      <c r="D7" s="31" t="s">
        <v>5</v>
      </c>
      <c r="E7" s="33"/>
      <c r="F7" s="31"/>
    </row>
    <row r="8" spans="1:6" ht="12.75" hidden="1">
      <c r="A8" s="32"/>
      <c r="B8" s="30"/>
      <c r="C8" s="30"/>
      <c r="D8" s="31"/>
      <c r="E8" s="33"/>
      <c r="F8" s="56"/>
    </row>
    <row r="9" spans="1:6" ht="12.75" hidden="1">
      <c r="A9" s="32"/>
      <c r="B9" s="30"/>
      <c r="C9" s="30"/>
      <c r="D9" s="31"/>
      <c r="E9" s="33"/>
      <c r="F9" s="56"/>
    </row>
    <row r="10" spans="1:6" ht="13.5" thickBot="1">
      <c r="A10" s="34">
        <v>1</v>
      </c>
      <c r="B10" s="35">
        <v>2</v>
      </c>
      <c r="C10" s="35">
        <v>3</v>
      </c>
      <c r="D10" s="36" t="s">
        <v>2</v>
      </c>
      <c r="E10" s="37" t="s">
        <v>3</v>
      </c>
      <c r="F10" s="36" t="s">
        <v>9</v>
      </c>
    </row>
    <row r="11" spans="1:6" ht="15.75" customHeight="1">
      <c r="A11" s="38" t="s">
        <v>59</v>
      </c>
      <c r="B11" s="39" t="s">
        <v>17</v>
      </c>
      <c r="C11" s="40" t="s">
        <v>26</v>
      </c>
      <c r="D11" s="151">
        <f>SUM(D12:D131)</f>
        <v>47133811.370000005</v>
      </c>
      <c r="E11" s="145">
        <f>SUM(E12:E131)</f>
        <v>43647045.800000004</v>
      </c>
      <c r="F11" s="42">
        <f>D11-E11</f>
        <v>3486765.5700000003</v>
      </c>
    </row>
    <row r="12" spans="1:6" ht="14.25" customHeight="1">
      <c r="A12" s="58" t="s">
        <v>8</v>
      </c>
      <c r="B12" s="43"/>
      <c r="C12" s="59"/>
      <c r="D12" s="41"/>
      <c r="E12" s="145"/>
      <c r="F12" s="44"/>
    </row>
    <row r="13" spans="1:6" ht="15.75" customHeight="1">
      <c r="A13" s="60" t="s">
        <v>71</v>
      </c>
      <c r="B13" s="43"/>
      <c r="C13" s="61" t="s">
        <v>107</v>
      </c>
      <c r="D13" s="105">
        <v>1150662</v>
      </c>
      <c r="E13" s="105">
        <v>1088312.1</v>
      </c>
      <c r="F13" s="44">
        <f aca="true" t="shared" si="0" ref="F13:F35">D13-E13</f>
        <v>62349.89999999991</v>
      </c>
    </row>
    <row r="14" spans="1:6" ht="18.75" customHeight="1">
      <c r="A14" s="60" t="s">
        <v>72</v>
      </c>
      <c r="B14" s="43"/>
      <c r="C14" s="61" t="s">
        <v>108</v>
      </c>
      <c r="D14" s="105">
        <v>480000</v>
      </c>
      <c r="E14" s="105">
        <v>438539.49</v>
      </c>
      <c r="F14" s="44">
        <f t="shared" si="0"/>
        <v>41460.51000000001</v>
      </c>
    </row>
    <row r="15" spans="1:6" ht="18.75" customHeight="1">
      <c r="A15" s="60" t="s">
        <v>71</v>
      </c>
      <c r="B15" s="43"/>
      <c r="C15" s="61" t="s">
        <v>109</v>
      </c>
      <c r="D15" s="105">
        <v>5515916</v>
      </c>
      <c r="E15" s="105">
        <v>5436234.07</v>
      </c>
      <c r="F15" s="44">
        <f t="shared" si="0"/>
        <v>79681.9299999997</v>
      </c>
    </row>
    <row r="16" spans="1:6" ht="18.75" customHeight="1">
      <c r="A16" s="60" t="s">
        <v>73</v>
      </c>
      <c r="B16" s="43"/>
      <c r="C16" s="61" t="s">
        <v>110</v>
      </c>
      <c r="D16" s="105">
        <v>23660</v>
      </c>
      <c r="E16" s="105">
        <v>23660</v>
      </c>
      <c r="F16" s="44">
        <f t="shared" si="0"/>
        <v>0</v>
      </c>
    </row>
    <row r="17" spans="1:6" ht="18.75" customHeight="1">
      <c r="A17" s="60" t="s">
        <v>72</v>
      </c>
      <c r="B17" s="43"/>
      <c r="C17" s="61" t="s">
        <v>111</v>
      </c>
      <c r="D17" s="105">
        <v>1505950</v>
      </c>
      <c r="E17" s="105">
        <v>1438366.19</v>
      </c>
      <c r="F17" s="44">
        <f>D17-E17</f>
        <v>67583.81000000006</v>
      </c>
    </row>
    <row r="18" spans="1:6" ht="18.75" customHeight="1">
      <c r="A18" s="60" t="s">
        <v>75</v>
      </c>
      <c r="B18" s="43"/>
      <c r="C18" s="61" t="s">
        <v>172</v>
      </c>
      <c r="D18" s="105">
        <v>97208</v>
      </c>
      <c r="E18" s="105">
        <v>97208</v>
      </c>
      <c r="F18" s="44">
        <f>D18-E18</f>
        <v>0</v>
      </c>
    </row>
    <row r="19" spans="1:6" ht="18.75" customHeight="1">
      <c r="A19" s="60" t="s">
        <v>76</v>
      </c>
      <c r="B19" s="43"/>
      <c r="C19" s="61" t="s">
        <v>173</v>
      </c>
      <c r="D19" s="105">
        <v>30000</v>
      </c>
      <c r="E19" s="105">
        <v>30000</v>
      </c>
      <c r="F19" s="44">
        <f t="shared" si="0"/>
        <v>0</v>
      </c>
    </row>
    <row r="20" spans="1:6" ht="18.75" customHeight="1">
      <c r="A20" s="60" t="s">
        <v>76</v>
      </c>
      <c r="B20" s="43"/>
      <c r="C20" s="61" t="s">
        <v>112</v>
      </c>
      <c r="D20" s="105">
        <v>300000</v>
      </c>
      <c r="E20" s="105">
        <v>0</v>
      </c>
      <c r="F20" s="44">
        <f t="shared" si="0"/>
        <v>300000</v>
      </c>
    </row>
    <row r="21" spans="1:6" ht="18.75" customHeight="1">
      <c r="A21" s="60" t="s">
        <v>76</v>
      </c>
      <c r="B21" s="43"/>
      <c r="C21" s="61" t="s">
        <v>174</v>
      </c>
      <c r="D21" s="105">
        <v>11948.83</v>
      </c>
      <c r="E21" s="105">
        <v>11948.83</v>
      </c>
      <c r="F21" s="44">
        <f>D21-E21</f>
        <v>0</v>
      </c>
    </row>
    <row r="22" spans="1:6" ht="18.75" customHeight="1">
      <c r="A22" s="60" t="s">
        <v>76</v>
      </c>
      <c r="B22" s="43"/>
      <c r="C22" s="61" t="s">
        <v>210</v>
      </c>
      <c r="D22" s="105">
        <v>100000</v>
      </c>
      <c r="E22" s="105">
        <v>100000</v>
      </c>
      <c r="F22" s="44">
        <f>D22-E22</f>
        <v>0</v>
      </c>
    </row>
    <row r="23" spans="1:6" ht="18.75" customHeight="1">
      <c r="A23" s="60" t="s">
        <v>71</v>
      </c>
      <c r="B23" s="43"/>
      <c r="C23" s="61" t="s">
        <v>113</v>
      </c>
      <c r="D23" s="105">
        <v>3572395</v>
      </c>
      <c r="E23" s="105">
        <v>3246136.52</v>
      </c>
      <c r="F23" s="44">
        <f t="shared" si="0"/>
        <v>326258.48</v>
      </c>
    </row>
    <row r="24" spans="1:6" ht="18.75" customHeight="1">
      <c r="A24" s="60" t="s">
        <v>73</v>
      </c>
      <c r="B24" s="43"/>
      <c r="C24" s="61" t="s">
        <v>114</v>
      </c>
      <c r="D24" s="105">
        <v>413648</v>
      </c>
      <c r="E24" s="105">
        <v>181572</v>
      </c>
      <c r="F24" s="44">
        <f t="shared" si="0"/>
        <v>232076</v>
      </c>
    </row>
    <row r="25" spans="1:6" ht="18.75" customHeight="1">
      <c r="A25" s="60" t="s">
        <v>72</v>
      </c>
      <c r="B25" s="43"/>
      <c r="C25" s="61" t="s">
        <v>115</v>
      </c>
      <c r="D25" s="105">
        <v>1133000</v>
      </c>
      <c r="E25" s="105">
        <v>1024508.87</v>
      </c>
      <c r="F25" s="44">
        <f t="shared" si="0"/>
        <v>108491.13</v>
      </c>
    </row>
    <row r="26" spans="1:6" ht="18.75" customHeight="1">
      <c r="A26" s="60" t="s">
        <v>80</v>
      </c>
      <c r="B26" s="43"/>
      <c r="C26" s="61" t="s">
        <v>116</v>
      </c>
      <c r="D26" s="105">
        <v>14400</v>
      </c>
      <c r="E26" s="105">
        <v>13799.77</v>
      </c>
      <c r="F26" s="44">
        <f t="shared" si="0"/>
        <v>600.2299999999996</v>
      </c>
    </row>
    <row r="27" spans="1:6" ht="18.75" customHeight="1">
      <c r="A27" s="60" t="s">
        <v>81</v>
      </c>
      <c r="B27" s="43"/>
      <c r="C27" s="61" t="s">
        <v>117</v>
      </c>
      <c r="D27" s="105">
        <v>510000</v>
      </c>
      <c r="E27" s="105">
        <v>451950.04</v>
      </c>
      <c r="F27" s="44">
        <f t="shared" si="0"/>
        <v>58049.96000000002</v>
      </c>
    </row>
    <row r="28" spans="1:6" ht="18.75" customHeight="1">
      <c r="A28" s="60" t="s">
        <v>78</v>
      </c>
      <c r="B28" s="43"/>
      <c r="C28" s="61" t="s">
        <v>118</v>
      </c>
      <c r="D28" s="105">
        <v>156809</v>
      </c>
      <c r="E28" s="105">
        <v>135510.3</v>
      </c>
      <c r="F28" s="44">
        <f t="shared" si="0"/>
        <v>21298.70000000001</v>
      </c>
    </row>
    <row r="29" spans="1:6" ht="18.75" customHeight="1">
      <c r="A29" s="60" t="s">
        <v>75</v>
      </c>
      <c r="B29" s="43"/>
      <c r="C29" s="61" t="s">
        <v>119</v>
      </c>
      <c r="D29" s="105">
        <v>99452</v>
      </c>
      <c r="E29" s="105">
        <v>53265.51</v>
      </c>
      <c r="F29" s="44">
        <f t="shared" si="0"/>
        <v>46186.49</v>
      </c>
    </row>
    <row r="30" spans="1:6" ht="18.75" customHeight="1">
      <c r="A30" s="60" t="s">
        <v>76</v>
      </c>
      <c r="B30" s="43"/>
      <c r="C30" s="61" t="s">
        <v>120</v>
      </c>
      <c r="D30" s="105">
        <v>22816</v>
      </c>
      <c r="E30" s="105">
        <v>22816</v>
      </c>
      <c r="F30" s="44">
        <f t="shared" si="0"/>
        <v>0</v>
      </c>
    </row>
    <row r="31" spans="1:6" ht="18.75" customHeight="1">
      <c r="A31" s="60" t="s">
        <v>77</v>
      </c>
      <c r="B31" s="43"/>
      <c r="C31" s="61" t="s">
        <v>121</v>
      </c>
      <c r="D31" s="105">
        <v>414311.5</v>
      </c>
      <c r="E31" s="105">
        <v>330841.8</v>
      </c>
      <c r="F31" s="44">
        <f t="shared" si="0"/>
        <v>83469.70000000001</v>
      </c>
    </row>
    <row r="32" spans="1:6" ht="18.75" customHeight="1">
      <c r="A32" s="60" t="s">
        <v>76</v>
      </c>
      <c r="B32" s="43"/>
      <c r="C32" s="61" t="s">
        <v>122</v>
      </c>
      <c r="D32" s="105">
        <v>560</v>
      </c>
      <c r="E32" s="105">
        <v>549</v>
      </c>
      <c r="F32" s="44">
        <f t="shared" si="0"/>
        <v>11</v>
      </c>
    </row>
    <row r="33" spans="1:6" ht="18.75" customHeight="1">
      <c r="A33" s="60" t="s">
        <v>76</v>
      </c>
      <c r="B33" s="43"/>
      <c r="C33" s="61" t="s">
        <v>123</v>
      </c>
      <c r="D33" s="105">
        <v>2178</v>
      </c>
      <c r="E33" s="105">
        <v>2178</v>
      </c>
      <c r="F33" s="44">
        <f t="shared" si="0"/>
        <v>0</v>
      </c>
    </row>
    <row r="34" spans="1:6" ht="18.75" customHeight="1">
      <c r="A34" s="60" t="s">
        <v>75</v>
      </c>
      <c r="B34" s="43"/>
      <c r="C34" s="61" t="s">
        <v>217</v>
      </c>
      <c r="D34" s="105">
        <v>42000</v>
      </c>
      <c r="E34" s="105">
        <v>42000</v>
      </c>
      <c r="F34" s="44">
        <f>D34-E34</f>
        <v>0</v>
      </c>
    </row>
    <row r="35" spans="1:6" ht="18.75" customHeight="1">
      <c r="A35" s="60" t="s">
        <v>77</v>
      </c>
      <c r="B35" s="43"/>
      <c r="C35" s="61" t="s">
        <v>175</v>
      </c>
      <c r="D35" s="105">
        <v>13069</v>
      </c>
      <c r="E35" s="105">
        <v>13069</v>
      </c>
      <c r="F35" s="44">
        <f t="shared" si="0"/>
        <v>0</v>
      </c>
    </row>
    <row r="36" spans="1:6" ht="18.75" customHeight="1">
      <c r="A36" s="60" t="s">
        <v>76</v>
      </c>
      <c r="B36" s="43"/>
      <c r="C36" s="61" t="s">
        <v>124</v>
      </c>
      <c r="D36" s="105">
        <v>131</v>
      </c>
      <c r="E36" s="105">
        <v>131</v>
      </c>
      <c r="F36" s="44">
        <f aca="true" t="shared" si="1" ref="F36:F62">D36-E36</f>
        <v>0</v>
      </c>
    </row>
    <row r="37" spans="1:6" ht="18.75" customHeight="1">
      <c r="A37" s="60" t="s">
        <v>76</v>
      </c>
      <c r="B37" s="43"/>
      <c r="C37" s="61" t="s">
        <v>125</v>
      </c>
      <c r="D37" s="105">
        <v>15000</v>
      </c>
      <c r="E37" s="105">
        <v>15000</v>
      </c>
      <c r="F37" s="44">
        <f t="shared" si="1"/>
        <v>0</v>
      </c>
    </row>
    <row r="38" spans="1:6" ht="18.75" customHeight="1">
      <c r="A38" s="60" t="s">
        <v>80</v>
      </c>
      <c r="B38" s="43"/>
      <c r="C38" s="61" t="s">
        <v>176</v>
      </c>
      <c r="D38" s="105">
        <v>3500</v>
      </c>
      <c r="E38" s="105">
        <v>2118.86</v>
      </c>
      <c r="F38" s="44">
        <f t="shared" si="1"/>
        <v>1381.1399999999999</v>
      </c>
    </row>
    <row r="39" spans="1:6" ht="18.75" customHeight="1">
      <c r="A39" s="60" t="s">
        <v>78</v>
      </c>
      <c r="B39" s="43"/>
      <c r="C39" s="61" t="s">
        <v>178</v>
      </c>
      <c r="D39" s="105">
        <v>30000</v>
      </c>
      <c r="E39" s="105">
        <v>18400</v>
      </c>
      <c r="F39" s="44">
        <f t="shared" si="1"/>
        <v>11600</v>
      </c>
    </row>
    <row r="40" spans="1:6" ht="18.75" customHeight="1">
      <c r="A40" s="60" t="s">
        <v>76</v>
      </c>
      <c r="B40" s="43"/>
      <c r="C40" s="61" t="s">
        <v>177</v>
      </c>
      <c r="D40" s="105">
        <v>20000</v>
      </c>
      <c r="E40" s="105">
        <v>19216</v>
      </c>
      <c r="F40" s="44">
        <f t="shared" si="1"/>
        <v>784</v>
      </c>
    </row>
    <row r="41" spans="1:6" ht="18.75" customHeight="1">
      <c r="A41" s="60" t="s">
        <v>79</v>
      </c>
      <c r="B41" s="43"/>
      <c r="C41" s="61" t="s">
        <v>211</v>
      </c>
      <c r="D41" s="105">
        <v>233553.8</v>
      </c>
      <c r="E41" s="105">
        <v>41961.1</v>
      </c>
      <c r="F41" s="44">
        <f>D41-E41</f>
        <v>191592.69999999998</v>
      </c>
    </row>
    <row r="42" spans="1:6" ht="18.75" customHeight="1">
      <c r="A42" s="60" t="s">
        <v>77</v>
      </c>
      <c r="B42" s="43"/>
      <c r="C42" s="61" t="s">
        <v>179</v>
      </c>
      <c r="D42" s="105">
        <v>60000</v>
      </c>
      <c r="E42" s="105">
        <v>59603.39</v>
      </c>
      <c r="F42" s="44">
        <f t="shared" si="1"/>
        <v>396.6100000000006</v>
      </c>
    </row>
    <row r="43" spans="1:6" ht="18.75" customHeight="1">
      <c r="A43" s="60" t="s">
        <v>73</v>
      </c>
      <c r="B43" s="43"/>
      <c r="C43" s="61" t="s">
        <v>126</v>
      </c>
      <c r="D43" s="105">
        <v>621414</v>
      </c>
      <c r="E43" s="105">
        <v>621414</v>
      </c>
      <c r="F43" s="44">
        <f>D43-E43</f>
        <v>0</v>
      </c>
    </row>
    <row r="44" spans="1:6" ht="18.75" customHeight="1">
      <c r="A44" s="60" t="s">
        <v>76</v>
      </c>
      <c r="B44" s="43"/>
      <c r="C44" s="61" t="s">
        <v>231</v>
      </c>
      <c r="D44" s="105">
        <v>1354594</v>
      </c>
      <c r="E44" s="105">
        <v>1354593.39</v>
      </c>
      <c r="F44" s="44">
        <f t="shared" si="1"/>
        <v>0.6100000001024455</v>
      </c>
    </row>
    <row r="45" spans="1:6" ht="18.75" customHeight="1">
      <c r="A45" s="60" t="s">
        <v>72</v>
      </c>
      <c r="B45" s="43"/>
      <c r="C45" s="61" t="s">
        <v>127</v>
      </c>
      <c r="D45" s="105">
        <v>146833</v>
      </c>
      <c r="E45" s="105">
        <v>146832.37</v>
      </c>
      <c r="F45" s="44">
        <f t="shared" si="1"/>
        <v>0.6300000000046566</v>
      </c>
    </row>
    <row r="46" spans="1:6" ht="18.75" customHeight="1">
      <c r="A46" s="60" t="s">
        <v>76</v>
      </c>
      <c r="B46" s="43"/>
      <c r="C46" s="61" t="s">
        <v>128</v>
      </c>
      <c r="D46" s="105">
        <v>85000</v>
      </c>
      <c r="E46" s="105">
        <v>84533.5</v>
      </c>
      <c r="F46" s="44">
        <f t="shared" si="1"/>
        <v>466.5</v>
      </c>
    </row>
    <row r="47" spans="1:6" ht="18.75" customHeight="1">
      <c r="A47" s="60" t="s">
        <v>76</v>
      </c>
      <c r="B47" s="43"/>
      <c r="C47" s="61" t="s">
        <v>171</v>
      </c>
      <c r="D47" s="105">
        <v>5748</v>
      </c>
      <c r="E47" s="105">
        <v>5748</v>
      </c>
      <c r="F47" s="44">
        <f>D47-E47</f>
        <v>0</v>
      </c>
    </row>
    <row r="48" spans="1:6" ht="18.75" customHeight="1">
      <c r="A48" s="60" t="s">
        <v>74</v>
      </c>
      <c r="B48" s="43"/>
      <c r="C48" s="61" t="s">
        <v>129</v>
      </c>
      <c r="D48" s="105">
        <v>20000</v>
      </c>
      <c r="E48" s="105">
        <v>20000</v>
      </c>
      <c r="F48" s="44">
        <f t="shared" si="1"/>
        <v>0</v>
      </c>
    </row>
    <row r="49" spans="1:6" ht="18.75" customHeight="1">
      <c r="A49" s="60" t="s">
        <v>71</v>
      </c>
      <c r="B49" s="43"/>
      <c r="C49" s="61" t="s">
        <v>153</v>
      </c>
      <c r="D49" s="105">
        <v>145315</v>
      </c>
      <c r="E49" s="105">
        <v>145315</v>
      </c>
      <c r="F49" s="44">
        <f t="shared" si="1"/>
        <v>0</v>
      </c>
    </row>
    <row r="50" spans="1:6" ht="18.75" customHeight="1">
      <c r="A50" s="60" t="s">
        <v>72</v>
      </c>
      <c r="B50" s="43"/>
      <c r="C50" s="61" t="s">
        <v>154</v>
      </c>
      <c r="D50" s="105">
        <v>43885</v>
      </c>
      <c r="E50" s="105">
        <v>43885</v>
      </c>
      <c r="F50" s="44">
        <f t="shared" si="1"/>
        <v>0</v>
      </c>
    </row>
    <row r="51" spans="1:6" ht="18.75" customHeight="1">
      <c r="A51" s="60" t="s">
        <v>71</v>
      </c>
      <c r="B51" s="43"/>
      <c r="C51" s="61" t="s">
        <v>155</v>
      </c>
      <c r="D51" s="105">
        <v>13056</v>
      </c>
      <c r="E51" s="105">
        <v>13056</v>
      </c>
      <c r="F51" s="44">
        <f t="shared" si="1"/>
        <v>0</v>
      </c>
    </row>
    <row r="52" spans="1:6" ht="18.75" customHeight="1">
      <c r="A52" s="60" t="s">
        <v>72</v>
      </c>
      <c r="B52" s="43"/>
      <c r="C52" s="61" t="s">
        <v>156</v>
      </c>
      <c r="D52" s="105">
        <v>3932</v>
      </c>
      <c r="E52" s="105">
        <v>3932</v>
      </c>
      <c r="F52" s="44">
        <f>D52-E52</f>
        <v>0</v>
      </c>
    </row>
    <row r="53" spans="1:6" ht="18.75" customHeight="1">
      <c r="A53" s="60" t="s">
        <v>75</v>
      </c>
      <c r="B53" s="43"/>
      <c r="C53" s="61" t="s">
        <v>232</v>
      </c>
      <c r="D53" s="105">
        <v>7038.3</v>
      </c>
      <c r="E53" s="105">
        <v>7038.3</v>
      </c>
      <c r="F53" s="44">
        <f>D53-E53</f>
        <v>0</v>
      </c>
    </row>
    <row r="54" spans="1:6" ht="18.75" customHeight="1">
      <c r="A54" s="60" t="s">
        <v>79</v>
      </c>
      <c r="B54" s="43"/>
      <c r="C54" s="61" t="s">
        <v>233</v>
      </c>
      <c r="D54" s="105">
        <v>19500</v>
      </c>
      <c r="E54" s="105">
        <v>19500</v>
      </c>
      <c r="F54" s="44">
        <f>D54-E54</f>
        <v>0</v>
      </c>
    </row>
    <row r="55" spans="1:6" ht="18.75" customHeight="1">
      <c r="A55" s="60" t="s">
        <v>77</v>
      </c>
      <c r="B55" s="43"/>
      <c r="C55" s="61" t="s">
        <v>234</v>
      </c>
      <c r="D55" s="105">
        <v>3461.7</v>
      </c>
      <c r="E55" s="105">
        <v>3461.7</v>
      </c>
      <c r="F55" s="44">
        <f t="shared" si="1"/>
        <v>0</v>
      </c>
    </row>
    <row r="56" spans="1:6" ht="18.75" customHeight="1">
      <c r="A56" s="60" t="s">
        <v>79</v>
      </c>
      <c r="B56" s="43"/>
      <c r="C56" s="61" t="s">
        <v>225</v>
      </c>
      <c r="D56" s="105">
        <v>175000</v>
      </c>
      <c r="E56" s="105">
        <v>0</v>
      </c>
      <c r="F56" s="44">
        <f>D56-E56</f>
        <v>175000</v>
      </c>
    </row>
    <row r="57" spans="1:6" ht="18.75" customHeight="1">
      <c r="A57" s="60" t="s">
        <v>77</v>
      </c>
      <c r="B57" s="43"/>
      <c r="C57" s="61" t="s">
        <v>169</v>
      </c>
      <c r="D57" s="105">
        <v>2000</v>
      </c>
      <c r="E57" s="105">
        <v>1995</v>
      </c>
      <c r="F57" s="44">
        <f>D57-E57</f>
        <v>5</v>
      </c>
    </row>
    <row r="58" spans="1:6" ht="18.75" customHeight="1">
      <c r="A58" s="60" t="s">
        <v>75</v>
      </c>
      <c r="B58" s="43"/>
      <c r="C58" s="61" t="s">
        <v>130</v>
      </c>
      <c r="D58" s="105">
        <v>60000</v>
      </c>
      <c r="E58" s="105">
        <v>54174</v>
      </c>
      <c r="F58" s="44">
        <f t="shared" si="1"/>
        <v>5826</v>
      </c>
    </row>
    <row r="59" spans="1:6" ht="18.75" customHeight="1">
      <c r="A59" s="60" t="s">
        <v>79</v>
      </c>
      <c r="B59" s="43"/>
      <c r="C59" s="61" t="s">
        <v>180</v>
      </c>
      <c r="D59" s="105">
        <v>4600</v>
      </c>
      <c r="E59" s="105">
        <v>4600</v>
      </c>
      <c r="F59" s="44">
        <f>D59-E59</f>
        <v>0</v>
      </c>
    </row>
    <row r="60" spans="1:6" ht="18.75" customHeight="1">
      <c r="A60" s="60" t="s">
        <v>79</v>
      </c>
      <c r="B60" s="43"/>
      <c r="C60" s="61" t="s">
        <v>235</v>
      </c>
      <c r="D60" s="105">
        <v>86416</v>
      </c>
      <c r="E60" s="105">
        <v>86416</v>
      </c>
      <c r="F60" s="44">
        <f>D60-E60</f>
        <v>0</v>
      </c>
    </row>
    <row r="61" spans="1:6" ht="18.75" customHeight="1">
      <c r="A61" s="60" t="s">
        <v>75</v>
      </c>
      <c r="B61" s="43"/>
      <c r="C61" s="61" t="s">
        <v>181</v>
      </c>
      <c r="D61" s="105">
        <v>4500</v>
      </c>
      <c r="E61" s="105">
        <v>4500</v>
      </c>
      <c r="F61" s="44">
        <f>D61-E61</f>
        <v>0</v>
      </c>
    </row>
    <row r="62" spans="1:6" ht="18.75" customHeight="1">
      <c r="A62" s="60" t="s">
        <v>76</v>
      </c>
      <c r="B62" s="43"/>
      <c r="C62" s="61" t="s">
        <v>131</v>
      </c>
      <c r="D62" s="105">
        <v>21057.7</v>
      </c>
      <c r="E62" s="105">
        <v>21057.7</v>
      </c>
      <c r="F62" s="44">
        <f t="shared" si="1"/>
        <v>0</v>
      </c>
    </row>
    <row r="63" spans="1:6" ht="18.75" customHeight="1">
      <c r="A63" s="60" t="s">
        <v>76</v>
      </c>
      <c r="B63" s="43"/>
      <c r="C63" s="61" t="s">
        <v>132</v>
      </c>
      <c r="D63" s="105">
        <v>4524.75</v>
      </c>
      <c r="E63" s="105">
        <v>4524.75</v>
      </c>
      <c r="F63" s="44">
        <f>D63-E63</f>
        <v>0</v>
      </c>
    </row>
    <row r="64" spans="1:6" ht="18.75" customHeight="1">
      <c r="A64" s="60" t="s">
        <v>78</v>
      </c>
      <c r="B64" s="43"/>
      <c r="C64" s="61" t="s">
        <v>182</v>
      </c>
      <c r="D64" s="105">
        <v>2153879.8</v>
      </c>
      <c r="E64" s="105">
        <v>1913929.79</v>
      </c>
      <c r="F64" s="44">
        <f aca="true" t="shared" si="2" ref="F64:F71">D64-E64</f>
        <v>239950.00999999978</v>
      </c>
    </row>
    <row r="65" spans="1:6" ht="18.75" customHeight="1">
      <c r="A65" s="60" t="s">
        <v>75</v>
      </c>
      <c r="B65" s="43"/>
      <c r="C65" s="61" t="s">
        <v>183</v>
      </c>
      <c r="D65" s="105">
        <v>67356</v>
      </c>
      <c r="E65" s="105">
        <v>25356</v>
      </c>
      <c r="F65" s="44">
        <f t="shared" si="2"/>
        <v>42000</v>
      </c>
    </row>
    <row r="66" spans="1:6" ht="18.75" customHeight="1">
      <c r="A66" s="60" t="s">
        <v>79</v>
      </c>
      <c r="B66" s="43"/>
      <c r="C66" s="61" t="s">
        <v>212</v>
      </c>
      <c r="D66" s="105">
        <v>340000</v>
      </c>
      <c r="E66" s="105">
        <v>283944.6</v>
      </c>
      <c r="F66" s="44">
        <f>D66-E66</f>
        <v>56055.40000000002</v>
      </c>
    </row>
    <row r="67" spans="1:6" ht="18.75" customHeight="1">
      <c r="A67" s="60" t="s">
        <v>77</v>
      </c>
      <c r="B67" s="43"/>
      <c r="C67" s="61" t="s">
        <v>236</v>
      </c>
      <c r="D67" s="105">
        <v>100000</v>
      </c>
      <c r="E67" s="105">
        <v>0</v>
      </c>
      <c r="F67" s="44">
        <f t="shared" si="2"/>
        <v>100000</v>
      </c>
    </row>
    <row r="68" spans="1:6" ht="18.75" customHeight="1">
      <c r="A68" s="60" t="s">
        <v>78</v>
      </c>
      <c r="B68" s="43"/>
      <c r="C68" s="61" t="s">
        <v>133</v>
      </c>
      <c r="D68" s="105">
        <v>490416</v>
      </c>
      <c r="E68" s="105">
        <v>398685.29</v>
      </c>
      <c r="F68" s="44">
        <f t="shared" si="2"/>
        <v>91730.71000000002</v>
      </c>
    </row>
    <row r="69" spans="1:6" ht="18.75" customHeight="1">
      <c r="A69" s="60" t="s">
        <v>75</v>
      </c>
      <c r="B69" s="43"/>
      <c r="C69" s="61" t="s">
        <v>134</v>
      </c>
      <c r="D69" s="105">
        <v>30000</v>
      </c>
      <c r="E69" s="105">
        <v>13878</v>
      </c>
      <c r="F69" s="44">
        <f t="shared" si="2"/>
        <v>16122</v>
      </c>
    </row>
    <row r="70" spans="1:6" ht="18.75" customHeight="1">
      <c r="A70" s="60" t="s">
        <v>78</v>
      </c>
      <c r="B70" s="43"/>
      <c r="C70" s="61" t="s">
        <v>184</v>
      </c>
      <c r="D70" s="105">
        <v>100000</v>
      </c>
      <c r="E70" s="105">
        <v>100000</v>
      </c>
      <c r="F70" s="44">
        <f t="shared" si="2"/>
        <v>0</v>
      </c>
    </row>
    <row r="71" spans="1:6" ht="18.75" customHeight="1">
      <c r="A71" s="60" t="s">
        <v>75</v>
      </c>
      <c r="B71" s="43"/>
      <c r="C71" s="61" t="s">
        <v>213</v>
      </c>
      <c r="D71" s="105">
        <v>5000</v>
      </c>
      <c r="E71" s="105">
        <v>5000</v>
      </c>
      <c r="F71" s="44">
        <f t="shared" si="2"/>
        <v>0</v>
      </c>
    </row>
    <row r="72" spans="1:6" ht="18.75" customHeight="1">
      <c r="A72" s="60" t="s">
        <v>78</v>
      </c>
      <c r="B72" s="43"/>
      <c r="C72" s="61" t="s">
        <v>185</v>
      </c>
      <c r="D72" s="105">
        <v>56864.2</v>
      </c>
      <c r="E72" s="105">
        <v>56864.2</v>
      </c>
      <c r="F72" s="44">
        <f aca="true" t="shared" si="3" ref="F72:F111">D72-E72</f>
        <v>0</v>
      </c>
    </row>
    <row r="73" spans="1:6" ht="18.75" customHeight="1">
      <c r="A73" s="60" t="s">
        <v>75</v>
      </c>
      <c r="B73" s="43"/>
      <c r="C73" s="61" t="s">
        <v>186</v>
      </c>
      <c r="D73" s="105">
        <v>10000</v>
      </c>
      <c r="E73" s="105">
        <v>10000</v>
      </c>
      <c r="F73" s="44">
        <f t="shared" si="3"/>
        <v>0</v>
      </c>
    </row>
    <row r="74" spans="1:6" ht="18.75" customHeight="1">
      <c r="A74" s="60" t="s">
        <v>78</v>
      </c>
      <c r="B74" s="43"/>
      <c r="C74" s="61" t="s">
        <v>135</v>
      </c>
      <c r="D74" s="105">
        <v>40000</v>
      </c>
      <c r="E74" s="105">
        <v>21737.96</v>
      </c>
      <c r="F74" s="44">
        <f t="shared" si="3"/>
        <v>18262.04</v>
      </c>
    </row>
    <row r="75" spans="1:6" ht="18.75" customHeight="1">
      <c r="A75" s="60" t="s">
        <v>75</v>
      </c>
      <c r="B75" s="43"/>
      <c r="C75" s="61" t="s">
        <v>187</v>
      </c>
      <c r="D75" s="105">
        <v>20000</v>
      </c>
      <c r="E75" s="105">
        <v>5000</v>
      </c>
      <c r="F75" s="44">
        <f t="shared" si="3"/>
        <v>15000</v>
      </c>
    </row>
    <row r="76" spans="1:6" ht="18.75" customHeight="1">
      <c r="A76" s="60" t="s">
        <v>80</v>
      </c>
      <c r="B76" s="43"/>
      <c r="C76" s="61" t="s">
        <v>188</v>
      </c>
      <c r="D76" s="105">
        <v>175240</v>
      </c>
      <c r="E76" s="105">
        <v>168258.87</v>
      </c>
      <c r="F76" s="44">
        <f t="shared" si="3"/>
        <v>6981.130000000005</v>
      </c>
    </row>
    <row r="77" spans="1:6" ht="18.75" customHeight="1">
      <c r="A77" s="60" t="s">
        <v>75</v>
      </c>
      <c r="B77" s="43"/>
      <c r="C77" s="61" t="s">
        <v>189</v>
      </c>
      <c r="D77" s="105">
        <v>280000</v>
      </c>
      <c r="E77" s="105">
        <v>265567</v>
      </c>
      <c r="F77" s="44">
        <f t="shared" si="3"/>
        <v>14433</v>
      </c>
    </row>
    <row r="78" spans="1:7" ht="25.5" customHeight="1">
      <c r="A78" s="60" t="s">
        <v>82</v>
      </c>
      <c r="B78" s="43"/>
      <c r="C78" s="61" t="s">
        <v>209</v>
      </c>
      <c r="D78" s="105">
        <v>100000</v>
      </c>
      <c r="E78" s="105">
        <v>98907.6</v>
      </c>
      <c r="F78" s="62">
        <f t="shared" si="3"/>
        <v>1092.3999999999942</v>
      </c>
      <c r="G78" s="46"/>
    </row>
    <row r="79" spans="1:6" ht="18.75" customHeight="1">
      <c r="A79" s="60" t="s">
        <v>79</v>
      </c>
      <c r="B79" s="43"/>
      <c r="C79" s="61" t="s">
        <v>237</v>
      </c>
      <c r="D79" s="105">
        <v>133148</v>
      </c>
      <c r="E79" s="105">
        <v>132526</v>
      </c>
      <c r="F79" s="44">
        <f>D79-E79</f>
        <v>622</v>
      </c>
    </row>
    <row r="80" spans="1:6" ht="18.75" customHeight="1">
      <c r="A80" s="60" t="s">
        <v>79</v>
      </c>
      <c r="B80" s="43"/>
      <c r="C80" s="61" t="s">
        <v>226</v>
      </c>
      <c r="D80" s="105">
        <v>220000</v>
      </c>
      <c r="E80" s="105">
        <v>220000</v>
      </c>
      <c r="F80" s="44">
        <f>D80-E80</f>
        <v>0</v>
      </c>
    </row>
    <row r="81" spans="1:6" ht="18.75" customHeight="1">
      <c r="A81" s="60" t="s">
        <v>79</v>
      </c>
      <c r="B81" s="43"/>
      <c r="C81" s="61" t="s">
        <v>222</v>
      </c>
      <c r="D81" s="105">
        <v>500084</v>
      </c>
      <c r="E81" s="105">
        <v>0</v>
      </c>
      <c r="F81" s="44">
        <f t="shared" si="3"/>
        <v>500084</v>
      </c>
    </row>
    <row r="82" spans="1:7" ht="18.75" customHeight="1">
      <c r="A82" s="60" t="s">
        <v>78</v>
      </c>
      <c r="B82" s="43"/>
      <c r="C82" s="61" t="s">
        <v>136</v>
      </c>
      <c r="D82" s="105">
        <v>40000</v>
      </c>
      <c r="E82" s="105">
        <v>38067</v>
      </c>
      <c r="F82" s="62">
        <f t="shared" si="3"/>
        <v>1933</v>
      </c>
      <c r="G82" s="46"/>
    </row>
    <row r="83" spans="1:7" ht="18.75" customHeight="1">
      <c r="A83" s="60" t="s">
        <v>75</v>
      </c>
      <c r="B83" s="43"/>
      <c r="C83" s="61" t="s">
        <v>137</v>
      </c>
      <c r="D83" s="105">
        <v>30000</v>
      </c>
      <c r="E83" s="105">
        <v>25000</v>
      </c>
      <c r="F83" s="62">
        <f t="shared" si="3"/>
        <v>5000</v>
      </c>
      <c r="G83" s="46"/>
    </row>
    <row r="84" spans="1:7" ht="18.75" customHeight="1">
      <c r="A84" s="60" t="s">
        <v>81</v>
      </c>
      <c r="B84" s="43"/>
      <c r="C84" s="61" t="s">
        <v>138</v>
      </c>
      <c r="D84" s="105">
        <v>1200</v>
      </c>
      <c r="E84" s="105">
        <v>0</v>
      </c>
      <c r="F84" s="62">
        <f t="shared" si="3"/>
        <v>1200</v>
      </c>
      <c r="G84" s="46"/>
    </row>
    <row r="85" spans="1:6" ht="18.75" customHeight="1">
      <c r="A85" s="60" t="s">
        <v>78</v>
      </c>
      <c r="B85" s="43"/>
      <c r="C85" s="61" t="s">
        <v>139</v>
      </c>
      <c r="D85" s="105">
        <v>57000</v>
      </c>
      <c r="E85" s="105">
        <v>41332</v>
      </c>
      <c r="F85" s="44">
        <f t="shared" si="3"/>
        <v>15668</v>
      </c>
    </row>
    <row r="86" spans="1:6" ht="18.75" customHeight="1">
      <c r="A86" s="60" t="s">
        <v>75</v>
      </c>
      <c r="B86" s="43"/>
      <c r="C86" s="61" t="s">
        <v>140</v>
      </c>
      <c r="D86" s="105">
        <v>9000</v>
      </c>
      <c r="E86" s="105">
        <v>5000</v>
      </c>
      <c r="F86" s="44">
        <f t="shared" si="3"/>
        <v>4000</v>
      </c>
    </row>
    <row r="87" spans="1:6" ht="18.75" customHeight="1">
      <c r="A87" s="60" t="s">
        <v>78</v>
      </c>
      <c r="B87" s="43"/>
      <c r="C87" s="61" t="s">
        <v>141</v>
      </c>
      <c r="D87" s="105">
        <v>36796</v>
      </c>
      <c r="E87" s="105">
        <v>36796</v>
      </c>
      <c r="F87" s="44">
        <f t="shared" si="3"/>
        <v>0</v>
      </c>
    </row>
    <row r="88" spans="1:6" ht="18.75" customHeight="1">
      <c r="A88" s="60" t="s">
        <v>75</v>
      </c>
      <c r="B88" s="43"/>
      <c r="C88" s="61" t="s">
        <v>142</v>
      </c>
      <c r="D88" s="105">
        <v>6000</v>
      </c>
      <c r="E88" s="105">
        <v>5000</v>
      </c>
      <c r="F88" s="44">
        <f t="shared" si="3"/>
        <v>1000</v>
      </c>
    </row>
    <row r="89" spans="1:6" ht="18.75" customHeight="1">
      <c r="A89" s="60" t="s">
        <v>78</v>
      </c>
      <c r="B89" s="43"/>
      <c r="C89" s="61" t="s">
        <v>143</v>
      </c>
      <c r="D89" s="105">
        <v>150000</v>
      </c>
      <c r="E89" s="105">
        <v>149412.08</v>
      </c>
      <c r="F89" s="44">
        <f t="shared" si="3"/>
        <v>587.9200000000128</v>
      </c>
    </row>
    <row r="90" spans="1:6" ht="18.75" customHeight="1">
      <c r="A90" s="60" t="s">
        <v>78</v>
      </c>
      <c r="B90" s="43"/>
      <c r="C90" s="61" t="s">
        <v>170</v>
      </c>
      <c r="D90" s="105">
        <v>30000</v>
      </c>
      <c r="E90" s="105">
        <v>30000</v>
      </c>
      <c r="F90" s="44">
        <f t="shared" si="3"/>
        <v>0</v>
      </c>
    </row>
    <row r="91" spans="1:6" ht="18.75" customHeight="1">
      <c r="A91" s="60" t="s">
        <v>75</v>
      </c>
      <c r="B91" s="43"/>
      <c r="C91" s="61" t="s">
        <v>220</v>
      </c>
      <c r="D91" s="105">
        <v>10000</v>
      </c>
      <c r="E91" s="105">
        <v>3000</v>
      </c>
      <c r="F91" s="44">
        <f t="shared" si="3"/>
        <v>7000</v>
      </c>
    </row>
    <row r="92" spans="1:6" ht="18.75" customHeight="1">
      <c r="A92" s="60" t="s">
        <v>79</v>
      </c>
      <c r="B92" s="43"/>
      <c r="C92" s="61" t="s">
        <v>221</v>
      </c>
      <c r="D92" s="105">
        <v>340850.8</v>
      </c>
      <c r="E92" s="105">
        <v>267870</v>
      </c>
      <c r="F92" s="44">
        <f t="shared" si="3"/>
        <v>72980.79999999999</v>
      </c>
    </row>
    <row r="93" spans="1:6" ht="18.75" customHeight="1">
      <c r="A93" s="60" t="s">
        <v>79</v>
      </c>
      <c r="B93" s="43"/>
      <c r="C93" s="61" t="s">
        <v>218</v>
      </c>
      <c r="D93" s="105">
        <v>1070619.85</v>
      </c>
      <c r="E93" s="105">
        <v>1070619.85</v>
      </c>
      <c r="F93" s="44">
        <f t="shared" si="3"/>
        <v>0</v>
      </c>
    </row>
    <row r="94" spans="1:6" ht="18.75" customHeight="1">
      <c r="A94" s="60" t="s">
        <v>79</v>
      </c>
      <c r="B94" s="43"/>
      <c r="C94" s="61" t="s">
        <v>219</v>
      </c>
      <c r="D94" s="105">
        <v>120349.2</v>
      </c>
      <c r="E94" s="105">
        <v>118957.76</v>
      </c>
      <c r="F94" s="44">
        <f t="shared" si="3"/>
        <v>1391.4400000000023</v>
      </c>
    </row>
    <row r="95" spans="1:6" ht="18.75" customHeight="1">
      <c r="A95" s="60" t="s">
        <v>79</v>
      </c>
      <c r="B95" s="43"/>
      <c r="C95" s="61" t="s">
        <v>238</v>
      </c>
      <c r="D95" s="105">
        <v>200000</v>
      </c>
      <c r="E95" s="105">
        <v>197450</v>
      </c>
      <c r="F95" s="44">
        <f>D95-E95</f>
        <v>2550</v>
      </c>
    </row>
    <row r="96" spans="1:6" ht="18.75" customHeight="1">
      <c r="A96" s="60" t="s">
        <v>81</v>
      </c>
      <c r="B96" s="43"/>
      <c r="C96" s="61" t="s">
        <v>144</v>
      </c>
      <c r="D96" s="105">
        <v>382645.7</v>
      </c>
      <c r="E96" s="105">
        <v>339091.93</v>
      </c>
      <c r="F96" s="44">
        <f t="shared" si="3"/>
        <v>43553.77000000002</v>
      </c>
    </row>
    <row r="97" spans="1:6" ht="18.75" customHeight="1">
      <c r="A97" s="60" t="s">
        <v>78</v>
      </c>
      <c r="B97" s="43"/>
      <c r="C97" s="61" t="s">
        <v>145</v>
      </c>
      <c r="D97" s="105">
        <v>245438.5</v>
      </c>
      <c r="E97" s="105">
        <v>245438.5</v>
      </c>
      <c r="F97" s="44">
        <f t="shared" si="3"/>
        <v>0</v>
      </c>
    </row>
    <row r="98" spans="1:6" ht="18.75" customHeight="1">
      <c r="A98" s="60" t="s">
        <v>75</v>
      </c>
      <c r="B98" s="43"/>
      <c r="C98" s="61" t="s">
        <v>146</v>
      </c>
      <c r="D98" s="105">
        <v>20000</v>
      </c>
      <c r="E98" s="105">
        <v>13543</v>
      </c>
      <c r="F98" s="44">
        <f t="shared" si="3"/>
        <v>6457</v>
      </c>
    </row>
    <row r="99" spans="1:6" ht="18.75" customHeight="1">
      <c r="A99" s="60" t="s">
        <v>78</v>
      </c>
      <c r="B99" s="43"/>
      <c r="C99" s="61" t="s">
        <v>239</v>
      </c>
      <c r="D99" s="105">
        <v>99805.91</v>
      </c>
      <c r="E99" s="105">
        <v>99805.91</v>
      </c>
      <c r="F99" s="44">
        <f>D99-E99</f>
        <v>0</v>
      </c>
    </row>
    <row r="100" spans="1:6" ht="18.75" customHeight="1">
      <c r="A100" s="60" t="s">
        <v>77</v>
      </c>
      <c r="B100" s="43"/>
      <c r="C100" s="61" t="s">
        <v>240</v>
      </c>
      <c r="D100" s="105">
        <v>194.09</v>
      </c>
      <c r="E100" s="105">
        <v>194.09</v>
      </c>
      <c r="F100" s="44">
        <f t="shared" si="3"/>
        <v>0</v>
      </c>
    </row>
    <row r="101" spans="1:6" ht="18.75" customHeight="1">
      <c r="A101" s="60" t="s">
        <v>79</v>
      </c>
      <c r="B101" s="43"/>
      <c r="C101" s="61" t="s">
        <v>223</v>
      </c>
      <c r="D101" s="105">
        <v>34000</v>
      </c>
      <c r="E101" s="105">
        <v>34000</v>
      </c>
      <c r="F101" s="44">
        <f t="shared" si="3"/>
        <v>0</v>
      </c>
    </row>
    <row r="102" spans="1:6" ht="18.75" customHeight="1">
      <c r="A102" s="60" t="s">
        <v>79</v>
      </c>
      <c r="B102" s="43"/>
      <c r="C102" s="61" t="s">
        <v>224</v>
      </c>
      <c r="D102" s="105">
        <v>30000</v>
      </c>
      <c r="E102" s="105">
        <v>30000</v>
      </c>
      <c r="F102" s="44">
        <f t="shared" si="3"/>
        <v>0</v>
      </c>
    </row>
    <row r="103" spans="1:6" ht="18.75" customHeight="1">
      <c r="A103" s="60" t="s">
        <v>73</v>
      </c>
      <c r="B103" s="43"/>
      <c r="C103" s="61" t="s">
        <v>147</v>
      </c>
      <c r="D103" s="105">
        <v>26000</v>
      </c>
      <c r="E103" s="105">
        <v>25906</v>
      </c>
      <c r="F103" s="44">
        <f t="shared" si="3"/>
        <v>94</v>
      </c>
    </row>
    <row r="104" spans="1:6" ht="18.75" customHeight="1">
      <c r="A104" s="60" t="s">
        <v>77</v>
      </c>
      <c r="B104" s="43"/>
      <c r="C104" s="61" t="s">
        <v>148</v>
      </c>
      <c r="D104" s="105">
        <v>2000</v>
      </c>
      <c r="E104" s="105">
        <v>2000</v>
      </c>
      <c r="F104" s="44">
        <f t="shared" si="3"/>
        <v>0</v>
      </c>
    </row>
    <row r="105" spans="1:6" ht="18.75" customHeight="1">
      <c r="A105" s="60" t="s">
        <v>71</v>
      </c>
      <c r="B105" s="43"/>
      <c r="C105" s="144" t="s">
        <v>227</v>
      </c>
      <c r="D105" s="105">
        <v>76800</v>
      </c>
      <c r="E105" s="105">
        <v>76800</v>
      </c>
      <c r="F105" s="44">
        <f t="shared" si="3"/>
        <v>0</v>
      </c>
    </row>
    <row r="106" spans="1:6" ht="18.75" customHeight="1">
      <c r="A106" s="60" t="s">
        <v>72</v>
      </c>
      <c r="B106" s="43"/>
      <c r="C106" s="144" t="s">
        <v>228</v>
      </c>
      <c r="D106" s="105">
        <v>23200</v>
      </c>
      <c r="E106" s="105">
        <v>23200</v>
      </c>
      <c r="F106" s="44">
        <f>D106-E106</f>
        <v>0</v>
      </c>
    </row>
    <row r="107" spans="1:6" ht="18.75" customHeight="1">
      <c r="A107" s="60" t="s">
        <v>79</v>
      </c>
      <c r="B107" s="43"/>
      <c r="C107" s="144" t="s">
        <v>205</v>
      </c>
      <c r="D107" s="105">
        <f>513150+134055</f>
        <v>647205</v>
      </c>
      <c r="E107" s="105">
        <v>647204.4</v>
      </c>
      <c r="F107" s="44">
        <f t="shared" si="3"/>
        <v>0.5999999999767169</v>
      </c>
    </row>
    <row r="108" spans="1:6" ht="18.75" customHeight="1">
      <c r="A108" s="60" t="s">
        <v>77</v>
      </c>
      <c r="B108" s="43"/>
      <c r="C108" s="144" t="s">
        <v>206</v>
      </c>
      <c r="D108" s="105">
        <v>89550</v>
      </c>
      <c r="E108" s="105">
        <v>89550</v>
      </c>
      <c r="F108" s="44">
        <f>D108-E108</f>
        <v>0</v>
      </c>
    </row>
    <row r="109" spans="1:6" ht="18.75" customHeight="1">
      <c r="A109" s="60" t="s">
        <v>76</v>
      </c>
      <c r="B109" s="43"/>
      <c r="C109" s="144" t="s">
        <v>241</v>
      </c>
      <c r="D109" s="105">
        <v>40000</v>
      </c>
      <c r="E109" s="105">
        <v>40000</v>
      </c>
      <c r="F109" s="44">
        <f>D109-E109</f>
        <v>0</v>
      </c>
    </row>
    <row r="110" spans="1:6" ht="18.75" customHeight="1">
      <c r="A110" s="60" t="s">
        <v>71</v>
      </c>
      <c r="B110" s="43"/>
      <c r="C110" s="144" t="s">
        <v>242</v>
      </c>
      <c r="D110" s="105">
        <v>1075268</v>
      </c>
      <c r="E110" s="105">
        <v>1075268</v>
      </c>
      <c r="F110" s="44">
        <f>D110-E110</f>
        <v>0</v>
      </c>
    </row>
    <row r="111" spans="1:6" ht="18.75" customHeight="1">
      <c r="A111" s="60" t="s">
        <v>73</v>
      </c>
      <c r="B111" s="43"/>
      <c r="C111" s="144" t="s">
        <v>243</v>
      </c>
      <c r="D111" s="105">
        <v>324732</v>
      </c>
      <c r="E111" s="105">
        <v>324732</v>
      </c>
      <c r="F111" s="44">
        <f t="shared" si="3"/>
        <v>0</v>
      </c>
    </row>
    <row r="112" spans="1:6" ht="18.75" customHeight="1">
      <c r="A112" s="60" t="s">
        <v>76</v>
      </c>
      <c r="B112" s="43"/>
      <c r="C112" s="61" t="s">
        <v>190</v>
      </c>
      <c r="D112" s="105">
        <v>100000</v>
      </c>
      <c r="E112" s="105">
        <v>100000</v>
      </c>
      <c r="F112" s="44">
        <f aca="true" t="shared" si="4" ref="F112:F127">D112-E112</f>
        <v>0</v>
      </c>
    </row>
    <row r="113" spans="1:6" ht="18.75" customHeight="1">
      <c r="A113" s="60" t="s">
        <v>71</v>
      </c>
      <c r="B113" s="43"/>
      <c r="C113" s="61" t="s">
        <v>157</v>
      </c>
      <c r="D113" s="105">
        <v>6306228.74</v>
      </c>
      <c r="E113" s="105">
        <v>6189819.46</v>
      </c>
      <c r="F113" s="44">
        <f t="shared" si="4"/>
        <v>116409.28000000026</v>
      </c>
    </row>
    <row r="114" spans="1:6" ht="18.75" customHeight="1">
      <c r="A114" s="60" t="s">
        <v>73</v>
      </c>
      <c r="B114" s="43"/>
      <c r="C114" s="61" t="s">
        <v>158</v>
      </c>
      <c r="D114" s="105">
        <v>235689.4</v>
      </c>
      <c r="E114" s="105">
        <v>224272.4</v>
      </c>
      <c r="F114" s="44">
        <f t="shared" si="4"/>
        <v>11417</v>
      </c>
    </row>
    <row r="115" spans="1:6" ht="17.25" customHeight="1">
      <c r="A115" s="60" t="s">
        <v>72</v>
      </c>
      <c r="B115" s="43"/>
      <c r="C115" s="61" t="s">
        <v>159</v>
      </c>
      <c r="D115" s="105">
        <v>1873479.26</v>
      </c>
      <c r="E115" s="105">
        <v>1861620.76</v>
      </c>
      <c r="F115" s="44">
        <f t="shared" si="4"/>
        <v>11858.5</v>
      </c>
    </row>
    <row r="116" spans="1:6" ht="18.75" customHeight="1">
      <c r="A116" s="60" t="s">
        <v>76</v>
      </c>
      <c r="B116" s="43"/>
      <c r="C116" s="61" t="s">
        <v>160</v>
      </c>
      <c r="D116" s="105">
        <v>832732</v>
      </c>
      <c r="E116" s="105">
        <v>823624</v>
      </c>
      <c r="F116" s="44">
        <f t="shared" si="4"/>
        <v>9108</v>
      </c>
    </row>
    <row r="117" spans="1:6" ht="18.75" customHeight="1">
      <c r="A117" s="60" t="s">
        <v>76</v>
      </c>
      <c r="B117" s="43"/>
      <c r="C117" s="61" t="s">
        <v>161</v>
      </c>
      <c r="D117" s="105">
        <v>6665</v>
      </c>
      <c r="E117" s="105">
        <v>6665</v>
      </c>
      <c r="F117" s="44">
        <f t="shared" si="4"/>
        <v>0</v>
      </c>
    </row>
    <row r="118" spans="1:6" ht="18.75" customHeight="1">
      <c r="A118" s="60" t="s">
        <v>76</v>
      </c>
      <c r="B118" s="43"/>
      <c r="C118" s="61" t="s">
        <v>162</v>
      </c>
      <c r="D118" s="105">
        <v>5000</v>
      </c>
      <c r="E118" s="105">
        <v>4980</v>
      </c>
      <c r="F118" s="44">
        <f t="shared" si="4"/>
        <v>20</v>
      </c>
    </row>
    <row r="119" spans="1:6" ht="18.75" customHeight="1">
      <c r="A119" s="60" t="s">
        <v>75</v>
      </c>
      <c r="B119" s="43"/>
      <c r="C119" s="61" t="s">
        <v>191</v>
      </c>
      <c r="D119" s="105">
        <v>13500</v>
      </c>
      <c r="E119" s="105">
        <v>13500</v>
      </c>
      <c r="F119" s="44">
        <f>D119-E119</f>
        <v>0</v>
      </c>
    </row>
    <row r="120" spans="1:6" ht="18.75" customHeight="1">
      <c r="A120" s="60" t="s">
        <v>79</v>
      </c>
      <c r="B120" s="43"/>
      <c r="C120" s="61" t="s">
        <v>192</v>
      </c>
      <c r="D120" s="105">
        <v>235689</v>
      </c>
      <c r="E120" s="105">
        <v>235689</v>
      </c>
      <c r="F120" s="44">
        <f>D120-E120</f>
        <v>0</v>
      </c>
    </row>
    <row r="121" spans="1:6" ht="18.75" customHeight="1">
      <c r="A121" s="60" t="s">
        <v>80</v>
      </c>
      <c r="B121" s="43"/>
      <c r="C121" s="61" t="s">
        <v>163</v>
      </c>
      <c r="D121" s="105">
        <v>50122</v>
      </c>
      <c r="E121" s="105">
        <v>43325.26</v>
      </c>
      <c r="F121" s="44">
        <f t="shared" si="4"/>
        <v>6796.739999999998</v>
      </c>
    </row>
    <row r="122" spans="1:6" ht="18.75" customHeight="1">
      <c r="A122" s="60" t="s">
        <v>81</v>
      </c>
      <c r="B122" s="43"/>
      <c r="C122" s="61" t="s">
        <v>164</v>
      </c>
      <c r="D122" s="105">
        <v>1893100</v>
      </c>
      <c r="E122" s="105">
        <v>1716303.9</v>
      </c>
      <c r="F122" s="44">
        <f t="shared" si="4"/>
        <v>176796.1000000001</v>
      </c>
    </row>
    <row r="123" spans="1:6" ht="18.75" customHeight="1">
      <c r="A123" s="60" t="s">
        <v>78</v>
      </c>
      <c r="B123" s="43"/>
      <c r="C123" s="61" t="s">
        <v>165</v>
      </c>
      <c r="D123" s="105">
        <v>851350</v>
      </c>
      <c r="E123" s="105">
        <v>849635.11</v>
      </c>
      <c r="F123" s="44">
        <f t="shared" si="4"/>
        <v>1714.890000000014</v>
      </c>
    </row>
    <row r="124" spans="1:6" ht="18.75" customHeight="1">
      <c r="A124" s="60" t="s">
        <v>75</v>
      </c>
      <c r="B124" s="43"/>
      <c r="C124" s="61" t="s">
        <v>166</v>
      </c>
      <c r="D124" s="105">
        <v>270237</v>
      </c>
      <c r="E124" s="105">
        <v>220587.49</v>
      </c>
      <c r="F124" s="44">
        <f t="shared" si="4"/>
        <v>49649.51000000001</v>
      </c>
    </row>
    <row r="125" spans="1:6" ht="18.75" customHeight="1">
      <c r="A125" s="60" t="s">
        <v>76</v>
      </c>
      <c r="B125" s="43"/>
      <c r="C125" s="61" t="s">
        <v>167</v>
      </c>
      <c r="D125" s="105">
        <v>20000</v>
      </c>
      <c r="E125" s="105">
        <v>20000</v>
      </c>
      <c r="F125" s="44">
        <f t="shared" si="4"/>
        <v>0</v>
      </c>
    </row>
    <row r="126" spans="1:6" ht="18.75" customHeight="1">
      <c r="A126" s="60" t="s">
        <v>79</v>
      </c>
      <c r="B126" s="43"/>
      <c r="C126" s="61" t="s">
        <v>214</v>
      </c>
      <c r="D126" s="105">
        <v>184573.6</v>
      </c>
      <c r="E126" s="105">
        <v>164573.6</v>
      </c>
      <c r="F126" s="44">
        <f>D126-E126</f>
        <v>20000</v>
      </c>
    </row>
    <row r="127" spans="1:6" ht="18.75" customHeight="1">
      <c r="A127" s="60" t="s">
        <v>77</v>
      </c>
      <c r="B127" s="43"/>
      <c r="C127" s="61" t="s">
        <v>168</v>
      </c>
      <c r="D127" s="105">
        <v>369592</v>
      </c>
      <c r="E127" s="105">
        <v>367065.27</v>
      </c>
      <c r="F127" s="44">
        <f t="shared" si="4"/>
        <v>2526.7299999999814</v>
      </c>
    </row>
    <row r="128" spans="1:6" ht="27" customHeight="1">
      <c r="A128" s="60" t="s">
        <v>83</v>
      </c>
      <c r="B128" s="43"/>
      <c r="C128" s="61" t="s">
        <v>149</v>
      </c>
      <c r="D128" s="105">
        <v>131841</v>
      </c>
      <c r="E128" s="105">
        <v>131720.43</v>
      </c>
      <c r="F128" s="44">
        <f>D128-E128</f>
        <v>120.57000000000698</v>
      </c>
    </row>
    <row r="129" spans="1:6" ht="18.75" customHeight="1">
      <c r="A129" s="60" t="s">
        <v>84</v>
      </c>
      <c r="B129" s="43"/>
      <c r="C129" s="61" t="s">
        <v>150</v>
      </c>
      <c r="D129" s="105">
        <v>35159</v>
      </c>
      <c r="E129" s="105">
        <v>35159</v>
      </c>
      <c r="F129" s="44">
        <f>D129-E129</f>
        <v>0</v>
      </c>
    </row>
    <row r="130" spans="1:6" ht="18" customHeight="1">
      <c r="A130" s="60" t="s">
        <v>73</v>
      </c>
      <c r="B130" s="43"/>
      <c r="C130" s="61" t="s">
        <v>151</v>
      </c>
      <c r="D130" s="105">
        <v>37000</v>
      </c>
      <c r="E130" s="105">
        <v>36972</v>
      </c>
      <c r="F130" s="44">
        <f>D130-E130</f>
        <v>28</v>
      </c>
    </row>
    <row r="131" spans="1:6" ht="24.75" customHeight="1">
      <c r="A131" s="63" t="s">
        <v>85</v>
      </c>
      <c r="B131" s="43"/>
      <c r="C131" s="61" t="s">
        <v>152</v>
      </c>
      <c r="D131" s="105">
        <v>4841166.74</v>
      </c>
      <c r="E131" s="105">
        <v>4841166.74</v>
      </c>
      <c r="F131" s="44">
        <f>D131-E131</f>
        <v>0</v>
      </c>
    </row>
    <row r="132" spans="1:6" ht="21" customHeight="1" thickBot="1">
      <c r="A132" s="64" t="s">
        <v>60</v>
      </c>
      <c r="B132" s="65">
        <v>450</v>
      </c>
      <c r="C132" s="66" t="s">
        <v>26</v>
      </c>
      <c r="D132" s="67">
        <f>Доходы!D18-Расходы!D11</f>
        <v>-2893880.3300000057</v>
      </c>
      <c r="E132" s="146">
        <f>Доходы!E18-Расходы!E11</f>
        <v>353016.9799999967</v>
      </c>
      <c r="F132" s="68" t="s">
        <v>26</v>
      </c>
    </row>
  </sheetData>
  <sheetProtection/>
  <printOptions horizontalCentered="1"/>
  <pageMargins left="0.1968503937007874" right="0.1968503937007874" top="0.984251968503937" bottom="0.5905511811023623" header="0.5118110236220472" footer="0.5118110236220472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showGridLines="0" tabSelected="1" zoomScalePageLayoutView="0" workbookViewId="0" topLeftCell="A1">
      <selection activeCell="A40" sqref="A40"/>
    </sheetView>
  </sheetViews>
  <sheetFormatPr defaultColWidth="9.00390625" defaultRowHeight="12.75"/>
  <cols>
    <col min="1" max="1" width="42.875" style="1" customWidth="1"/>
    <col min="2" max="2" width="4.625" style="1" customWidth="1"/>
    <col min="3" max="3" width="19.875" style="1" customWidth="1"/>
    <col min="4" max="4" width="14.75390625" style="2" customWidth="1"/>
    <col min="5" max="5" width="14.875" style="2" customWidth="1"/>
    <col min="6" max="6" width="14.125" style="5" customWidth="1"/>
    <col min="7" max="16384" width="9.125" style="5" customWidth="1"/>
  </cols>
  <sheetData>
    <row r="1" spans="3:6" ht="15">
      <c r="C1" s="69" t="s">
        <v>53</v>
      </c>
      <c r="D1" s="16"/>
      <c r="F1" s="70" t="s">
        <v>87</v>
      </c>
    </row>
    <row r="2" spans="1:6" ht="11.25" customHeight="1">
      <c r="A2" s="48"/>
      <c r="B2" s="71"/>
      <c r="C2" s="49"/>
      <c r="D2" s="50"/>
      <c r="E2" s="50"/>
      <c r="F2" s="52"/>
    </row>
    <row r="3" spans="1:6" ht="12.75">
      <c r="A3" s="53"/>
      <c r="B3" s="30"/>
      <c r="C3" s="29" t="s">
        <v>10</v>
      </c>
      <c r="D3" s="31" t="s">
        <v>38</v>
      </c>
      <c r="E3" s="27"/>
      <c r="F3" s="56"/>
    </row>
    <row r="4" spans="1:6" ht="10.5" customHeight="1">
      <c r="A4" s="72"/>
      <c r="B4" s="30" t="s">
        <v>12</v>
      </c>
      <c r="C4" s="30" t="s">
        <v>11</v>
      </c>
      <c r="D4" s="31" t="s">
        <v>50</v>
      </c>
      <c r="E4" s="31" t="s">
        <v>28</v>
      </c>
      <c r="F4" s="56" t="s">
        <v>4</v>
      </c>
    </row>
    <row r="5" spans="1:6" ht="10.5" customHeight="1">
      <c r="A5" s="30" t="s">
        <v>7</v>
      </c>
      <c r="B5" s="30" t="s">
        <v>13</v>
      </c>
      <c r="C5" s="29" t="s">
        <v>54</v>
      </c>
      <c r="D5" s="31" t="s">
        <v>5</v>
      </c>
      <c r="E5" s="31"/>
      <c r="F5" s="56" t="s">
        <v>5</v>
      </c>
    </row>
    <row r="6" spans="1:6" ht="9.75" customHeight="1">
      <c r="A6" s="53"/>
      <c r="B6" s="30" t="s">
        <v>14</v>
      </c>
      <c r="C6" s="29" t="s">
        <v>34</v>
      </c>
      <c r="D6" s="31"/>
      <c r="E6" s="31"/>
      <c r="F6" s="56"/>
    </row>
    <row r="7" spans="1:6" ht="10.5" customHeight="1">
      <c r="A7" s="53"/>
      <c r="B7" s="30"/>
      <c r="C7" s="30" t="s">
        <v>35</v>
      </c>
      <c r="D7" s="31"/>
      <c r="E7" s="31"/>
      <c r="F7" s="56"/>
    </row>
    <row r="8" spans="1:6" ht="9.75" customHeight="1" thickBot="1">
      <c r="A8" s="73">
        <v>1</v>
      </c>
      <c r="B8" s="35">
        <v>2</v>
      </c>
      <c r="C8" s="35">
        <v>3</v>
      </c>
      <c r="D8" s="36" t="s">
        <v>2</v>
      </c>
      <c r="E8" s="36" t="s">
        <v>3</v>
      </c>
      <c r="F8" s="74" t="s">
        <v>9</v>
      </c>
    </row>
    <row r="9" spans="1:6" ht="22.5">
      <c r="A9" s="75" t="s">
        <v>55</v>
      </c>
      <c r="B9" s="39" t="s">
        <v>18</v>
      </c>
      <c r="C9" s="40" t="s">
        <v>26</v>
      </c>
      <c r="D9" s="76">
        <f>SUM(D11,D18,D22)</f>
        <v>2893880.3300000057</v>
      </c>
      <c r="E9" s="76">
        <f>SUM(E11,E18,E22)</f>
        <v>-353016.9799999967</v>
      </c>
      <c r="F9" s="77">
        <f>D9-E9</f>
        <v>3246897.3100000024</v>
      </c>
    </row>
    <row r="10" spans="1:6" ht="18.75" customHeight="1">
      <c r="A10" s="78" t="s">
        <v>21</v>
      </c>
      <c r="B10" s="79"/>
      <c r="C10" s="80"/>
      <c r="D10" s="81"/>
      <c r="E10" s="82"/>
      <c r="F10" s="83"/>
    </row>
    <row r="11" spans="1:6" ht="12.75">
      <c r="A11" s="75" t="s">
        <v>56</v>
      </c>
      <c r="B11" s="45" t="s">
        <v>22</v>
      </c>
      <c r="C11" s="84" t="s">
        <v>26</v>
      </c>
      <c r="D11" s="76"/>
      <c r="E11" s="85"/>
      <c r="F11" s="86">
        <f aca="true" t="shared" si="0" ref="F11:F22">D11-E11</f>
        <v>0</v>
      </c>
    </row>
    <row r="12" spans="1:6" ht="9.75" customHeight="1">
      <c r="A12" s="78" t="s">
        <v>20</v>
      </c>
      <c r="B12" s="79"/>
      <c r="C12" s="87"/>
      <c r="D12" s="81"/>
      <c r="E12" s="82"/>
      <c r="F12" s="83"/>
    </row>
    <row r="13" spans="1:6" ht="10.5" customHeight="1">
      <c r="A13" s="75"/>
      <c r="B13" s="88"/>
      <c r="C13" s="84"/>
      <c r="D13" s="76"/>
      <c r="E13" s="85"/>
      <c r="F13" s="86">
        <f t="shared" si="0"/>
        <v>0</v>
      </c>
    </row>
    <row r="14" spans="1:6" ht="16.5" customHeight="1">
      <c r="A14" s="75"/>
      <c r="B14" s="88"/>
      <c r="C14" s="84"/>
      <c r="D14" s="76"/>
      <c r="E14" s="85"/>
      <c r="F14" s="86">
        <f t="shared" si="0"/>
        <v>0</v>
      </c>
    </row>
    <row r="15" spans="1:6" ht="16.5" customHeight="1">
      <c r="A15" s="75"/>
      <c r="B15" s="43"/>
      <c r="C15" s="84"/>
      <c r="D15" s="76"/>
      <c r="E15" s="85"/>
      <c r="F15" s="86">
        <f t="shared" si="0"/>
        <v>0</v>
      </c>
    </row>
    <row r="16" spans="1:6" ht="16.5" customHeight="1">
      <c r="A16" s="75"/>
      <c r="B16" s="43"/>
      <c r="C16" s="84"/>
      <c r="D16" s="76"/>
      <c r="E16" s="85"/>
      <c r="F16" s="86">
        <f t="shared" si="0"/>
        <v>0</v>
      </c>
    </row>
    <row r="17" spans="1:6" ht="16.5" customHeight="1">
      <c r="A17" s="75"/>
      <c r="B17" s="45"/>
      <c r="C17" s="84"/>
      <c r="D17" s="76"/>
      <c r="E17" s="85"/>
      <c r="F17" s="86">
        <f t="shared" si="0"/>
        <v>0</v>
      </c>
    </row>
    <row r="18" spans="1:6" ht="12.75">
      <c r="A18" s="75" t="s">
        <v>57</v>
      </c>
      <c r="B18" s="45" t="s">
        <v>44</v>
      </c>
      <c r="C18" s="84" t="s">
        <v>26</v>
      </c>
      <c r="D18" s="76"/>
      <c r="E18" s="85"/>
      <c r="F18" s="86">
        <f t="shared" si="0"/>
        <v>0</v>
      </c>
    </row>
    <row r="19" spans="1:6" ht="9.75" customHeight="1">
      <c r="A19" s="78" t="s">
        <v>20</v>
      </c>
      <c r="B19" s="79"/>
      <c r="C19" s="87"/>
      <c r="D19" s="81"/>
      <c r="E19" s="82"/>
      <c r="F19" s="83"/>
    </row>
    <row r="20" spans="1:6" ht="16.5" customHeight="1">
      <c r="A20" s="75"/>
      <c r="B20" s="88"/>
      <c r="C20" s="84"/>
      <c r="D20" s="76"/>
      <c r="E20" s="85"/>
      <c r="F20" s="86">
        <f t="shared" si="0"/>
        <v>0</v>
      </c>
    </row>
    <row r="21" spans="1:6" ht="16.5" customHeight="1">
      <c r="A21" s="75"/>
      <c r="B21" s="45"/>
      <c r="C21" s="84"/>
      <c r="D21" s="76"/>
      <c r="E21" s="85"/>
      <c r="F21" s="86">
        <f t="shared" si="0"/>
        <v>0</v>
      </c>
    </row>
    <row r="22" spans="1:6" ht="21" customHeight="1">
      <c r="A22" s="75" t="s">
        <v>25</v>
      </c>
      <c r="B22" s="43" t="s">
        <v>19</v>
      </c>
      <c r="C22" s="160" t="s">
        <v>90</v>
      </c>
      <c r="D22" s="76">
        <f>SUM(D23,D25)</f>
        <v>2893880.3300000057</v>
      </c>
      <c r="E22" s="76">
        <f>SUM(E23,E25)</f>
        <v>-353016.9799999967</v>
      </c>
      <c r="F22" s="89">
        <f t="shared" si="0"/>
        <v>3246897.3100000024</v>
      </c>
    </row>
    <row r="23" spans="1:6" ht="19.5" customHeight="1">
      <c r="A23" s="75" t="s">
        <v>40</v>
      </c>
      <c r="B23" s="43" t="s">
        <v>23</v>
      </c>
      <c r="C23" s="160" t="s">
        <v>91</v>
      </c>
      <c r="D23" s="76">
        <f>-Доходы!D18</f>
        <v>-44239931.04</v>
      </c>
      <c r="E23" s="76">
        <f>-Доходы!E18</f>
        <v>-44000062.78</v>
      </c>
      <c r="F23" s="89" t="s">
        <v>26</v>
      </c>
    </row>
    <row r="24" spans="1:6" ht="20.25" customHeight="1" hidden="1">
      <c r="A24" s="75"/>
      <c r="B24" s="79"/>
      <c r="C24" s="84"/>
      <c r="D24" s="76"/>
      <c r="E24" s="85"/>
      <c r="F24" s="89" t="s">
        <v>26</v>
      </c>
    </row>
    <row r="25" spans="1:6" ht="25.5" customHeight="1">
      <c r="A25" s="75" t="s">
        <v>41</v>
      </c>
      <c r="B25" s="43" t="s">
        <v>24</v>
      </c>
      <c r="C25" s="160" t="s">
        <v>92</v>
      </c>
      <c r="D25" s="76">
        <f>Расходы!D11</f>
        <v>47133811.370000005</v>
      </c>
      <c r="E25" s="76">
        <f>Расходы!E11</f>
        <v>43647045.800000004</v>
      </c>
      <c r="F25" s="89" t="s">
        <v>26</v>
      </c>
    </row>
    <row r="26" spans="1:6" ht="21.75" customHeight="1" thickBot="1">
      <c r="A26" s="90"/>
      <c r="B26" s="91"/>
      <c r="C26" s="66"/>
      <c r="D26" s="92"/>
      <c r="E26" s="93"/>
      <c r="F26" s="94" t="s">
        <v>26</v>
      </c>
    </row>
    <row r="27" spans="1:6" ht="12.75">
      <c r="A27" s="78"/>
      <c r="B27" s="95"/>
      <c r="C27" s="96"/>
      <c r="D27" s="96"/>
      <c r="E27" s="96"/>
      <c r="F27" s="96"/>
    </row>
    <row r="28" spans="1:6" ht="7.5" customHeight="1">
      <c r="A28" s="97"/>
      <c r="B28" s="97"/>
      <c r="C28" s="96"/>
      <c r="D28" s="96"/>
      <c r="E28" s="96"/>
      <c r="F28" s="96"/>
    </row>
    <row r="29" spans="1:6" ht="28.5" customHeight="1">
      <c r="A29" s="78" t="s">
        <v>15</v>
      </c>
      <c r="B29" s="78"/>
      <c r="C29" s="98" t="s">
        <v>246</v>
      </c>
      <c r="D29" s="99"/>
      <c r="E29" s="96"/>
      <c r="F29" s="96"/>
    </row>
    <row r="30" spans="1:6" ht="9.75" customHeight="1">
      <c r="A30" s="14" t="s">
        <v>88</v>
      </c>
      <c r="B30" s="14"/>
      <c r="C30" s="16"/>
      <c r="D30" s="100"/>
      <c r="E30" s="100"/>
      <c r="F30" s="100"/>
    </row>
    <row r="31" spans="1:6" ht="24.75" customHeight="1">
      <c r="A31" s="14"/>
      <c r="B31" s="95"/>
      <c r="C31" s="96"/>
      <c r="D31" s="96"/>
      <c r="E31" s="96"/>
      <c r="F31" s="96"/>
    </row>
    <row r="32" spans="1:6" ht="12.75" customHeight="1">
      <c r="A32" s="101" t="s">
        <v>45</v>
      </c>
      <c r="B32" s="95"/>
      <c r="C32" s="96"/>
      <c r="D32" s="96"/>
      <c r="E32" s="96"/>
      <c r="F32" s="96"/>
    </row>
    <row r="33" spans="1:6" ht="10.5" customHeight="1">
      <c r="A33" s="14" t="s">
        <v>46</v>
      </c>
      <c r="B33" s="95"/>
      <c r="C33" s="96"/>
      <c r="D33" s="96"/>
      <c r="E33" s="96"/>
      <c r="F33" s="96"/>
    </row>
    <row r="34" spans="2:6" ht="12.75" customHeight="1">
      <c r="B34" s="95"/>
      <c r="C34" s="96"/>
      <c r="D34" s="96"/>
      <c r="E34" s="96"/>
      <c r="F34" s="96"/>
    </row>
    <row r="35" spans="4:6" ht="10.5" customHeight="1">
      <c r="D35" s="100"/>
      <c r="E35" s="100"/>
      <c r="F35" s="100"/>
    </row>
    <row r="36" spans="1:6" ht="12.75" customHeight="1">
      <c r="A36" s="14" t="s">
        <v>230</v>
      </c>
      <c r="B36" s="14"/>
      <c r="C36" s="102" t="s">
        <v>229</v>
      </c>
      <c r="D36" s="100"/>
      <c r="E36" s="100"/>
      <c r="F36" s="100"/>
    </row>
    <row r="37" spans="1:6" ht="9.75" customHeight="1">
      <c r="A37" s="14" t="s">
        <v>89</v>
      </c>
      <c r="B37" s="14"/>
      <c r="C37" s="16"/>
      <c r="D37" s="100"/>
      <c r="E37" s="100"/>
      <c r="F37" s="100"/>
    </row>
    <row r="38" spans="1:6" ht="11.25" customHeight="1">
      <c r="A38" s="14"/>
      <c r="B38" s="14"/>
      <c r="C38" s="101"/>
      <c r="D38" s="100"/>
      <c r="E38" s="100"/>
      <c r="F38" s="103"/>
    </row>
    <row r="39" spans="1:6" ht="17.25" customHeight="1">
      <c r="A39" s="14" t="s">
        <v>247</v>
      </c>
      <c r="D39" s="100"/>
      <c r="E39" s="100"/>
      <c r="F39" s="103"/>
    </row>
    <row r="40" spans="4:6" ht="9.75" customHeight="1">
      <c r="D40" s="100"/>
      <c r="E40" s="100"/>
      <c r="F40" s="103"/>
    </row>
    <row r="41" spans="1:6" ht="12.75" customHeight="1">
      <c r="A41" s="101"/>
      <c r="B41" s="101"/>
      <c r="C41" s="4"/>
      <c r="D41" s="104"/>
      <c r="E41" s="104"/>
      <c r="F41" s="104"/>
    </row>
  </sheetData>
  <sheetProtection/>
  <printOptions horizontalCentered="1"/>
  <pageMargins left="0.1968503937007874" right="0.1968503937007874" top="1.1811023622047245" bottom="0.5905511811023623" header="0" footer="0"/>
  <pageSetup fitToHeight="1" fitToWidth="1" horizontalDpi="600" verticalDpi="600" orientation="landscape" pageOrder="overThenDown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</dc:creator>
  <cp:keywords/>
  <dc:description/>
  <cp:lastModifiedBy>User1</cp:lastModifiedBy>
  <cp:lastPrinted>2018-01-30T10:09:52Z</cp:lastPrinted>
  <dcterms:created xsi:type="dcterms:W3CDTF">1999-06-18T11:49:53Z</dcterms:created>
  <dcterms:modified xsi:type="dcterms:W3CDTF">2018-01-30T10:09:55Z</dcterms:modified>
  <cp:category/>
  <cp:version/>
  <cp:contentType/>
  <cp:contentStatus/>
</cp:coreProperties>
</file>